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updateLinks="never"/>
  <mc:AlternateContent xmlns:mc="http://schemas.openxmlformats.org/markup-compatibility/2006">
    <mc:Choice Requires="x15">
      <x15ac:absPath xmlns:x15ac="http://schemas.microsoft.com/office/spreadsheetml/2010/11/ac" url="\\192.168.12.10\03 管財課\02 契約係\様式集\委託\配水課作成様式\"/>
    </mc:Choice>
  </mc:AlternateContent>
  <xr:revisionPtr revIDLastSave="0" documentId="13_ncr:1_{70026E87-192C-4FBE-8C96-1EE8DCCA54DE}" xr6:coauthVersionLast="47" xr6:coauthVersionMax="47" xr10:uidLastSave="{00000000-0000-0000-0000-000000000000}"/>
  <bookViews>
    <workbookView xWindow="-120" yWindow="-120" windowWidth="29040" windowHeight="15720" xr2:uid="{00000000-000D-0000-FFFF-FFFF00000000}"/>
  </bookViews>
  <sheets>
    <sheet name="発行申請書" sheetId="1" r:id="rId1"/>
    <sheet name="業務従事者証（1～10）" sheetId="2" r:id="rId2"/>
    <sheet name="業務従事者証（11～20）" sheetId="3" r:id="rId3"/>
    <sheet name="業務従事者証（21～30）" sheetId="4" r:id="rId4"/>
    <sheet name="業務従事者証（31～40）" sheetId="5" r:id="rId5"/>
  </sheets>
  <definedNames>
    <definedName name="_xlnm.Print_Area" localSheetId="1">'業務従事者証（1～10）'!$B$2:$U$61</definedName>
    <definedName name="_xlnm.Print_Area" localSheetId="2">'業務従事者証（11～20）'!$B$2:$U$61</definedName>
    <definedName name="_xlnm.Print_Area" localSheetId="3">'業務従事者証（21～30）'!$B$2:$U$61</definedName>
    <definedName name="_xlnm.Print_Area" localSheetId="4">'業務従事者証（31～40）'!$B$2:$U$61</definedName>
    <definedName name="_xlnm.Print_Area" localSheetId="0">発行申請書!$A$1:$Z$87</definedName>
    <definedName name="ふり1">発行申請書!$I$45</definedName>
    <definedName name="ふり10">発行申請書!$I$54</definedName>
    <definedName name="ふり11">発行申請書!$I$58</definedName>
    <definedName name="ふり12">発行申請書!$I$59</definedName>
    <definedName name="ふり13">発行申請書!$I$60</definedName>
    <definedName name="ふり14">発行申請書!$I$61</definedName>
    <definedName name="ふり15">発行申請書!$I$62</definedName>
    <definedName name="ふり16">発行申請書!$I$63</definedName>
    <definedName name="ふり17">発行申請書!$I$64</definedName>
    <definedName name="ふり18">発行申請書!$I$65</definedName>
    <definedName name="ふり19">発行申請書!$I$66</definedName>
    <definedName name="ふり2">発行申請書!$I$46</definedName>
    <definedName name="ふり20">発行申請書!$I$67</definedName>
    <definedName name="ふり21">発行申請書!$I$68</definedName>
    <definedName name="ふり22">発行申請書!$I$69</definedName>
    <definedName name="ふり23">発行申請書!$I$70</definedName>
    <definedName name="ふり24">発行申請書!$I$71</definedName>
    <definedName name="ふり25">発行申請書!$I$72</definedName>
    <definedName name="ふり26">発行申請書!$I$73</definedName>
    <definedName name="ふり27">発行申請書!$I$74</definedName>
    <definedName name="ふり28">発行申請書!$I$75</definedName>
    <definedName name="ふり29">発行申請書!$I$76</definedName>
    <definedName name="ふり3">発行申請書!$I$47</definedName>
    <definedName name="ふり30">発行申請書!$I$77</definedName>
    <definedName name="ふり31">発行申請書!$I$78</definedName>
    <definedName name="ふり32">発行申請書!$I$79</definedName>
    <definedName name="ふり33">発行申請書!$I$80</definedName>
    <definedName name="ふり34">発行申請書!$I$81</definedName>
    <definedName name="ふり35">発行申請書!$I$82</definedName>
    <definedName name="ふり36">発行申請書!$I$83</definedName>
    <definedName name="ふり37">発行申請書!$I$84</definedName>
    <definedName name="ふり38">発行申請書!$I$85</definedName>
    <definedName name="ふり39">発行申請書!$I$86</definedName>
    <definedName name="ふり4">発行申請書!$I$48</definedName>
    <definedName name="ふり40">発行申請書!$I$87</definedName>
    <definedName name="ふり5">発行申請書!$I$49</definedName>
    <definedName name="ふり6">発行申請書!$I$50</definedName>
    <definedName name="ふり7">発行申請書!$I$51</definedName>
    <definedName name="ふり8">発行申請書!$I$52</definedName>
    <definedName name="ふり9">発行申請書!$I$53</definedName>
    <definedName name="業務種別">発行申請書!$AB$35</definedName>
    <definedName name="氏名1">発行申請書!$F$45</definedName>
    <definedName name="氏名10">発行申請書!$F$54</definedName>
    <definedName name="氏名11">発行申請書!$F$58</definedName>
    <definedName name="氏名12">発行申請書!$F$59</definedName>
    <definedName name="氏名13">発行申請書!$F$60</definedName>
    <definedName name="氏名14">発行申請書!$F$61</definedName>
    <definedName name="氏名15">発行申請書!$F$62</definedName>
    <definedName name="氏名16">発行申請書!$F$63</definedName>
    <definedName name="氏名17">発行申請書!$F$64</definedName>
    <definedName name="氏名18">発行申請書!$F$65</definedName>
    <definedName name="氏名19">発行申請書!$F$66</definedName>
    <definedName name="氏名2">発行申請書!$F$46</definedName>
    <definedName name="氏名20">発行申請書!$F$67</definedName>
    <definedName name="氏名21">発行申請書!$F$68</definedName>
    <definedName name="氏名22">発行申請書!$F$69</definedName>
    <definedName name="氏名23">発行申請書!$F$70</definedName>
    <definedName name="氏名24">発行申請書!$F$71</definedName>
    <definedName name="氏名25">発行申請書!$F$72</definedName>
    <definedName name="氏名26">発行申請書!$F$73</definedName>
    <definedName name="氏名27">発行申請書!$F$74</definedName>
    <definedName name="氏名28">発行申請書!$F$75</definedName>
    <definedName name="氏名29">発行申請書!$F$76</definedName>
    <definedName name="氏名3">発行申請書!$F$47</definedName>
    <definedName name="氏名30">発行申請書!$F$77</definedName>
    <definedName name="氏名31">発行申請書!$F$78</definedName>
    <definedName name="氏名32">発行申請書!$F$79</definedName>
    <definedName name="氏名33">発行申請書!$F$80</definedName>
    <definedName name="氏名34">発行申請書!$F$81</definedName>
    <definedName name="氏名35">発行申請書!$F$82</definedName>
    <definedName name="氏名36">発行申請書!$F$83</definedName>
    <definedName name="氏名37">発行申請書!$F$84</definedName>
    <definedName name="氏名38">発行申請書!$F$85</definedName>
    <definedName name="氏名39">発行申請書!$F$86</definedName>
    <definedName name="氏名4">発行申請書!$F$48</definedName>
    <definedName name="氏名40">発行申請書!$F$87</definedName>
    <definedName name="氏名5">発行申請書!$F$49</definedName>
    <definedName name="氏名6">発行申請書!$F$50</definedName>
    <definedName name="氏名7">発行申請書!$F$51</definedName>
    <definedName name="氏名8">発行申請書!$F$52</definedName>
    <definedName name="氏名9">発行申請書!$F$53</definedName>
    <definedName name="受注者">発行申請書!$AB$38</definedName>
    <definedName name="発行年月日">発行申請書!$AB$36</definedName>
    <definedName name="番号1">発行申請書!$S$45</definedName>
    <definedName name="番号10">発行申請書!$S$54</definedName>
    <definedName name="番号11">発行申請書!$S$58</definedName>
    <definedName name="番号12">発行申請書!$S$59</definedName>
    <definedName name="番号13">発行申請書!$S$60</definedName>
    <definedName name="番号14">発行申請書!$S$61</definedName>
    <definedName name="番号15">発行申請書!$S$62</definedName>
    <definedName name="番号16">発行申請書!$V$63</definedName>
    <definedName name="番号17">発行申請書!$S$64</definedName>
    <definedName name="番号18">発行申請書!$S$65</definedName>
    <definedName name="番号19">発行申請書!$S$66</definedName>
    <definedName name="番号2">発行申請書!$S$46</definedName>
    <definedName name="番号20">発行申請書!$S$67</definedName>
    <definedName name="番号21">発行申請書!$S$68</definedName>
    <definedName name="番号22">発行申請書!$S$69</definedName>
    <definedName name="番号23">発行申請書!$S$70</definedName>
    <definedName name="番号24">発行申請書!$S$71</definedName>
    <definedName name="番号25">発行申請書!$S$72</definedName>
    <definedName name="番号26">発行申請書!$S$73</definedName>
    <definedName name="番号27">発行申請書!$S$74</definedName>
    <definedName name="番号28">発行申請書!$S$75</definedName>
    <definedName name="番号29">発行申請書!$S$76</definedName>
    <definedName name="番号3">発行申請書!$S$47</definedName>
    <definedName name="番号30">発行申請書!$S$77</definedName>
    <definedName name="番号31">発行申請書!$S$78</definedName>
    <definedName name="番号32">発行申請書!$S$79</definedName>
    <definedName name="番号33">発行申請書!$S$80</definedName>
    <definedName name="番号34">発行申請書!$S$81</definedName>
    <definedName name="番号35">発行申請書!$S$82</definedName>
    <definedName name="番号36">発行申請書!$S$83</definedName>
    <definedName name="番号37">発行申請書!$S$84</definedName>
    <definedName name="番号38">発行申請書!$S$85</definedName>
    <definedName name="番号39">発行申請書!$S$86</definedName>
    <definedName name="番号4">発行申請書!$S$48</definedName>
    <definedName name="番号40">発行申請書!$S$87</definedName>
    <definedName name="番号5">発行申請書!$S$49</definedName>
    <definedName name="番号6">発行申請書!$S$50</definedName>
    <definedName name="番号7">発行申請書!$S$51</definedName>
    <definedName name="番号8">発行申請書!$S$52</definedName>
    <definedName name="番号9">発行申請書!$S$53</definedName>
    <definedName name="有効期限">発行申請書!$AB$37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P15" i="1" l="1"/>
  <c r="P14" i="1"/>
  <c r="M54" i="5"/>
  <c r="F54" i="5"/>
  <c r="M42" i="5"/>
  <c r="F42" i="5"/>
  <c r="M30" i="5"/>
  <c r="F30" i="5"/>
  <c r="M18" i="5"/>
  <c r="F18" i="5"/>
  <c r="M6" i="5"/>
  <c r="F6" i="5"/>
  <c r="M54" i="4"/>
  <c r="F54" i="4"/>
  <c r="M42" i="4"/>
  <c r="F42" i="4"/>
  <c r="M30" i="4"/>
  <c r="F30" i="4"/>
  <c r="M18" i="4"/>
  <c r="F18" i="4"/>
  <c r="M6" i="4"/>
  <c r="F6" i="4"/>
  <c r="M54" i="3"/>
  <c r="F54" i="3"/>
  <c r="M42" i="3"/>
  <c r="F42" i="3"/>
  <c r="M30" i="3"/>
  <c r="F30" i="3"/>
  <c r="M18" i="3"/>
  <c r="F18" i="3"/>
  <c r="M6" i="3"/>
  <c r="F6" i="3"/>
  <c r="M54" i="2"/>
  <c r="F54" i="2"/>
  <c r="M42" i="2"/>
  <c r="F42" i="2"/>
  <c r="M30" i="2"/>
  <c r="F30" i="2"/>
  <c r="M18" i="2"/>
  <c r="F18" i="2"/>
  <c r="M6" i="2"/>
  <c r="M56" i="5"/>
  <c r="M55" i="5"/>
  <c r="N51" i="5"/>
  <c r="F56" i="5"/>
  <c r="F55" i="5"/>
  <c r="G51" i="5"/>
  <c r="M44" i="5"/>
  <c r="M43" i="5"/>
  <c r="N39" i="5"/>
  <c r="F44" i="5"/>
  <c r="F43" i="5"/>
  <c r="G39" i="5"/>
  <c r="M32" i="5"/>
  <c r="M31" i="5"/>
  <c r="N27" i="5"/>
  <c r="F32" i="5"/>
  <c r="F31" i="5"/>
  <c r="G27" i="5"/>
  <c r="M20" i="5"/>
  <c r="M19" i="5"/>
  <c r="N15" i="5"/>
  <c r="F20" i="5"/>
  <c r="F19" i="5"/>
  <c r="G15" i="5"/>
  <c r="M8" i="5"/>
  <c r="M7" i="5"/>
  <c r="N3" i="5"/>
  <c r="F8" i="5"/>
  <c r="F7" i="5"/>
  <c r="G3" i="5"/>
  <c r="L59" i="5"/>
  <c r="E59" i="5"/>
  <c r="L58" i="5"/>
  <c r="E58" i="5"/>
  <c r="L53" i="5"/>
  <c r="E53" i="5"/>
  <c r="T51" i="5"/>
  <c r="Q51" i="5"/>
  <c r="L47" i="5"/>
  <c r="E47" i="5"/>
  <c r="L46" i="5"/>
  <c r="E46" i="5"/>
  <c r="L41" i="5"/>
  <c r="E41" i="5"/>
  <c r="T39" i="5"/>
  <c r="Q39" i="5"/>
  <c r="L35" i="5"/>
  <c r="E35" i="5"/>
  <c r="L34" i="5"/>
  <c r="E34" i="5"/>
  <c r="L29" i="5"/>
  <c r="E29" i="5"/>
  <c r="T27" i="5"/>
  <c r="Q27" i="5"/>
  <c r="L23" i="5"/>
  <c r="E23" i="5"/>
  <c r="L22" i="5"/>
  <c r="E22" i="5"/>
  <c r="L17" i="5"/>
  <c r="E17" i="5"/>
  <c r="T15" i="5"/>
  <c r="Q15" i="5"/>
  <c r="L11" i="5"/>
  <c r="E11" i="5"/>
  <c r="L10" i="5"/>
  <c r="E10" i="5"/>
  <c r="L5" i="5"/>
  <c r="E5" i="5"/>
  <c r="T3" i="5"/>
  <c r="M56" i="4"/>
  <c r="M55" i="4"/>
  <c r="N51" i="4"/>
  <c r="F56" i="4"/>
  <c r="F55" i="4"/>
  <c r="G51" i="4"/>
  <c r="M44" i="4"/>
  <c r="M43" i="4"/>
  <c r="N39" i="4"/>
  <c r="F44" i="4"/>
  <c r="F43" i="4"/>
  <c r="G39" i="4"/>
  <c r="M32" i="4"/>
  <c r="M31" i="4"/>
  <c r="N27" i="4"/>
  <c r="F32" i="4"/>
  <c r="F31" i="4"/>
  <c r="G27" i="4"/>
  <c r="M20" i="4"/>
  <c r="M19" i="4"/>
  <c r="N15" i="4"/>
  <c r="F20" i="4"/>
  <c r="F19" i="4"/>
  <c r="G15" i="4"/>
  <c r="M8" i="4"/>
  <c r="M7" i="4"/>
  <c r="N3" i="4"/>
  <c r="F8" i="4"/>
  <c r="F7" i="4"/>
  <c r="G3" i="4"/>
  <c r="L59" i="4"/>
  <c r="E59" i="4"/>
  <c r="L58" i="4"/>
  <c r="E58" i="4"/>
  <c r="L53" i="4"/>
  <c r="E53" i="4"/>
  <c r="T51" i="4"/>
  <c r="Q51" i="4"/>
  <c r="L47" i="4"/>
  <c r="E47" i="4"/>
  <c r="L46" i="4"/>
  <c r="E46" i="4"/>
  <c r="L41" i="4"/>
  <c r="E41" i="4"/>
  <c r="T39" i="4"/>
  <c r="Q39" i="4"/>
  <c r="L35" i="4"/>
  <c r="E35" i="4"/>
  <c r="L34" i="4"/>
  <c r="E34" i="4"/>
  <c r="L29" i="4"/>
  <c r="E29" i="4"/>
  <c r="T27" i="4"/>
  <c r="Q27" i="4"/>
  <c r="L23" i="4"/>
  <c r="E23" i="4"/>
  <c r="L22" i="4"/>
  <c r="E22" i="4"/>
  <c r="L17" i="4"/>
  <c r="E17" i="4"/>
  <c r="T15" i="4"/>
  <c r="Q15" i="4"/>
  <c r="L11" i="4"/>
  <c r="E11" i="4"/>
  <c r="L10" i="4"/>
  <c r="E10" i="4"/>
  <c r="L5" i="4"/>
  <c r="E5" i="4"/>
  <c r="T3" i="4"/>
  <c r="M56" i="3"/>
  <c r="M55" i="3"/>
  <c r="N51" i="3"/>
  <c r="F56" i="3"/>
  <c r="F55" i="3"/>
  <c r="G51" i="3"/>
  <c r="M44" i="3"/>
  <c r="M43" i="3"/>
  <c r="N39" i="3"/>
  <c r="F44" i="3"/>
  <c r="F43" i="3"/>
  <c r="G39" i="3"/>
  <c r="M32" i="3"/>
  <c r="M31" i="3"/>
  <c r="N27" i="3"/>
  <c r="F32" i="3"/>
  <c r="F31" i="3"/>
  <c r="G27" i="3"/>
  <c r="F20" i="3"/>
  <c r="F19" i="3"/>
  <c r="G15" i="3"/>
  <c r="M8" i="3"/>
  <c r="M7" i="3"/>
  <c r="N3" i="3"/>
  <c r="M20" i="3"/>
  <c r="M19" i="3"/>
  <c r="N15" i="3"/>
  <c r="G3" i="3"/>
  <c r="F7" i="3"/>
  <c r="F8" i="3"/>
  <c r="L59" i="3"/>
  <c r="E59" i="3"/>
  <c r="L58" i="3"/>
  <c r="E58" i="3"/>
  <c r="L53" i="3"/>
  <c r="E53" i="3"/>
  <c r="T51" i="3"/>
  <c r="Q51" i="3"/>
  <c r="L47" i="3"/>
  <c r="E47" i="3"/>
  <c r="L46" i="3"/>
  <c r="E46" i="3"/>
  <c r="L41" i="3"/>
  <c r="E41" i="3"/>
  <c r="T39" i="3"/>
  <c r="Q39" i="3"/>
  <c r="L35" i="3"/>
  <c r="E35" i="3"/>
  <c r="L34" i="3"/>
  <c r="E34" i="3"/>
  <c r="L29" i="3"/>
  <c r="E29" i="3"/>
  <c r="T27" i="3"/>
  <c r="Q27" i="3"/>
  <c r="L23" i="3"/>
  <c r="E23" i="3"/>
  <c r="L22" i="3"/>
  <c r="E22" i="3"/>
  <c r="L17" i="3"/>
  <c r="E17" i="3"/>
  <c r="T15" i="3"/>
  <c r="Q15" i="3"/>
  <c r="L11" i="3"/>
  <c r="E11" i="3"/>
  <c r="L10" i="3"/>
  <c r="E10" i="3"/>
  <c r="L5" i="3"/>
  <c r="E5" i="3"/>
  <c r="T3" i="3"/>
  <c r="L59" i="2"/>
  <c r="L58" i="2"/>
  <c r="E59" i="2"/>
  <c r="E58" i="2"/>
  <c r="L47" i="2"/>
  <c r="L46" i="2"/>
  <c r="E47" i="2"/>
  <c r="E46" i="2"/>
  <c r="L35" i="2"/>
  <c r="L34" i="2"/>
  <c r="E35" i="2"/>
  <c r="E34" i="2"/>
  <c r="L23" i="2"/>
  <c r="L22" i="2"/>
  <c r="E23" i="2"/>
  <c r="E22" i="2"/>
  <c r="L11" i="2"/>
  <c r="L10" i="2"/>
  <c r="E11" i="2"/>
  <c r="E10" i="2"/>
  <c r="N51" i="2" l="1"/>
  <c r="G51" i="2"/>
  <c r="N39" i="2"/>
  <c r="G39" i="2"/>
  <c r="N27" i="2"/>
  <c r="G27" i="2"/>
  <c r="N15" i="2"/>
  <c r="G15" i="2"/>
  <c r="N3" i="2"/>
  <c r="G3" i="2"/>
  <c r="M56" i="2"/>
  <c r="M55" i="2"/>
  <c r="F56" i="2"/>
  <c r="F55" i="2"/>
  <c r="M44" i="2"/>
  <c r="M43" i="2"/>
  <c r="F44" i="2"/>
  <c r="F43" i="2"/>
  <c r="M32" i="2"/>
  <c r="M31" i="2"/>
  <c r="F32" i="2"/>
  <c r="F31" i="2"/>
  <c r="M20" i="2"/>
  <c r="M19" i="2"/>
  <c r="F20" i="2"/>
  <c r="F19" i="2"/>
  <c r="M8" i="2"/>
  <c r="M7" i="2"/>
  <c r="F8" i="2"/>
  <c r="F7" i="2"/>
  <c r="F6" i="2"/>
  <c r="L53" i="2"/>
  <c r="E53" i="2"/>
  <c r="E41" i="2"/>
  <c r="L41" i="2"/>
  <c r="L29" i="2"/>
  <c r="E29" i="2"/>
  <c r="E17" i="2"/>
  <c r="L17" i="2"/>
  <c r="L5" i="2"/>
  <c r="E5" i="2"/>
  <c r="T51" i="2" l="1"/>
  <c r="Q51" i="2"/>
  <c r="T39" i="2"/>
  <c r="Q39" i="2"/>
  <c r="T27" i="2"/>
  <c r="Q27" i="2"/>
  <c r="T15" i="2"/>
  <c r="Q15" i="2"/>
  <c r="T3" i="2"/>
</calcChain>
</file>

<file path=xl/sharedStrings.xml><?xml version="1.0" encoding="utf-8"?>
<sst xmlns="http://schemas.openxmlformats.org/spreadsheetml/2006/main" count="512" uniqueCount="64">
  <si>
    <t>回収確認欄</t>
    <rPh sb="0" eb="2">
      <t>カイシュウ</t>
    </rPh>
    <rPh sb="2" eb="4">
      <t>カクニン</t>
    </rPh>
    <rPh sb="4" eb="5">
      <t>ラン</t>
    </rPh>
    <phoneticPr fontId="4"/>
  </si>
  <si>
    <t>NO.</t>
    <phoneticPr fontId="4"/>
  </si>
  <si>
    <t>担当者</t>
    <rPh sb="0" eb="3">
      <t>タントウシャ</t>
    </rPh>
    <phoneticPr fontId="4"/>
  </si>
  <si>
    <t>公印押捺済</t>
    <rPh sb="0" eb="2">
      <t>コウイン</t>
    </rPh>
    <rPh sb="2" eb="4">
      <t>オウナツ</t>
    </rPh>
    <rPh sb="4" eb="5">
      <t>ズ</t>
    </rPh>
    <phoneticPr fontId="4"/>
  </si>
  <si>
    <t>No.　　～</t>
    <phoneticPr fontId="4"/>
  </si>
  <si>
    <t>令和　　年　　月　　日</t>
    <rPh sb="0" eb="2">
      <t>レイワ</t>
    </rPh>
    <rPh sb="4" eb="5">
      <t>ネン</t>
    </rPh>
    <rPh sb="7" eb="8">
      <t>ツキ</t>
    </rPh>
    <rPh sb="10" eb="11">
      <t>ニチ</t>
    </rPh>
    <phoneticPr fontId="4"/>
  </si>
  <si>
    <t>業 務 従 事 者 証 発 行 申 請 書</t>
    <rPh sb="0" eb="1">
      <t>ギョウ</t>
    </rPh>
    <rPh sb="2" eb="3">
      <t>ツトム</t>
    </rPh>
    <rPh sb="4" eb="5">
      <t>ジュウ</t>
    </rPh>
    <rPh sb="6" eb="7">
      <t>コト</t>
    </rPh>
    <rPh sb="8" eb="9">
      <t>シャ</t>
    </rPh>
    <rPh sb="10" eb="11">
      <t>ショウ</t>
    </rPh>
    <rPh sb="12" eb="13">
      <t>パツ</t>
    </rPh>
    <rPh sb="14" eb="15">
      <t>ギョウ</t>
    </rPh>
    <rPh sb="16" eb="17">
      <t>サル</t>
    </rPh>
    <rPh sb="18" eb="19">
      <t>ショウ</t>
    </rPh>
    <rPh sb="20" eb="21">
      <t>ショ</t>
    </rPh>
    <phoneticPr fontId="4"/>
  </si>
  <si>
    <t>岡山市水道事業管理者</t>
    <rPh sb="0" eb="3">
      <t>オカヤマシ</t>
    </rPh>
    <rPh sb="3" eb="5">
      <t>スイドウ</t>
    </rPh>
    <rPh sb="5" eb="7">
      <t>ジギョウ</t>
    </rPh>
    <rPh sb="7" eb="10">
      <t>カンリシャ</t>
    </rPh>
    <phoneticPr fontId="4"/>
  </si>
  <si>
    <t>申請人</t>
    <rPh sb="0" eb="3">
      <t>シンセイニン</t>
    </rPh>
    <phoneticPr fontId="4"/>
  </si>
  <si>
    <t>住所</t>
    <rPh sb="0" eb="2">
      <t>ジュウショ</t>
    </rPh>
    <phoneticPr fontId="4"/>
  </si>
  <si>
    <t>(受注者)</t>
    <rPh sb="1" eb="3">
      <t>ジュチュウ</t>
    </rPh>
    <rPh sb="3" eb="4">
      <t>シャ</t>
    </rPh>
    <phoneticPr fontId="4"/>
  </si>
  <si>
    <t>氏名</t>
    <rPh sb="0" eb="2">
      <t>シメイ</t>
    </rPh>
    <phoneticPr fontId="4"/>
  </si>
  <si>
    <t>局処理欄</t>
    <rPh sb="0" eb="1">
      <t>キョク</t>
    </rPh>
    <rPh sb="1" eb="3">
      <t>ショリ</t>
    </rPh>
    <rPh sb="3" eb="4">
      <t>ラン</t>
    </rPh>
    <phoneticPr fontId="4"/>
  </si>
  <si>
    <t>１　起工(委託)番号</t>
    <rPh sb="2" eb="3">
      <t>オ</t>
    </rPh>
    <rPh sb="3" eb="4">
      <t>タクミ</t>
    </rPh>
    <rPh sb="5" eb="7">
      <t>イタク</t>
    </rPh>
    <rPh sb="8" eb="9">
      <t>バン</t>
    </rPh>
    <rPh sb="9" eb="10">
      <t>ゴウ</t>
    </rPh>
    <phoneticPr fontId="4"/>
  </si>
  <si>
    <t>業務種別</t>
    <rPh sb="0" eb="2">
      <t>ギョウム</t>
    </rPh>
    <rPh sb="2" eb="4">
      <t>シュベツ</t>
    </rPh>
    <phoneticPr fontId="4"/>
  </si>
  <si>
    <t>設計・測量業務</t>
    <rPh sb="0" eb="2">
      <t>セッケイ</t>
    </rPh>
    <rPh sb="3" eb="5">
      <t>ソクリョウ</t>
    </rPh>
    <rPh sb="5" eb="7">
      <t>ギョウム</t>
    </rPh>
    <phoneticPr fontId="4"/>
  </si>
  <si>
    <t>←業務従事者証に記載されます</t>
    <rPh sb="1" eb="3">
      <t>ギョウム</t>
    </rPh>
    <rPh sb="3" eb="6">
      <t>ジュウジシャ</t>
    </rPh>
    <rPh sb="6" eb="7">
      <t>ショウ</t>
    </rPh>
    <rPh sb="8" eb="10">
      <t>キサイ</t>
    </rPh>
    <phoneticPr fontId="4"/>
  </si>
  <si>
    <t>２　工事(委託)名</t>
    <rPh sb="2" eb="4">
      <t>コウジ</t>
    </rPh>
    <rPh sb="5" eb="7">
      <t>イタク</t>
    </rPh>
    <rPh sb="8" eb="9">
      <t>メイ</t>
    </rPh>
    <phoneticPr fontId="4"/>
  </si>
  <si>
    <t>発行年月日</t>
    <rPh sb="0" eb="2">
      <t>ハッコウ</t>
    </rPh>
    <rPh sb="2" eb="5">
      <t>ネンガッピ</t>
    </rPh>
    <phoneticPr fontId="4"/>
  </si>
  <si>
    <t>←発行申請書の伺い欄および業務従事者証に記載されます</t>
    <rPh sb="1" eb="3">
      <t>ハッコウ</t>
    </rPh>
    <rPh sb="3" eb="6">
      <t>シンセイショ</t>
    </rPh>
    <rPh sb="7" eb="8">
      <t>ウカガ</t>
    </rPh>
    <rPh sb="9" eb="10">
      <t>ラン</t>
    </rPh>
    <rPh sb="13" eb="15">
      <t>ギョウム</t>
    </rPh>
    <rPh sb="15" eb="18">
      <t>ジュウジシャ</t>
    </rPh>
    <rPh sb="18" eb="19">
      <t>ショウ</t>
    </rPh>
    <rPh sb="20" eb="22">
      <t>キサイ</t>
    </rPh>
    <phoneticPr fontId="4"/>
  </si>
  <si>
    <t>有効期限</t>
    <rPh sb="0" eb="2">
      <t>ユウコウ</t>
    </rPh>
    <rPh sb="2" eb="4">
      <t>キゲン</t>
    </rPh>
    <phoneticPr fontId="4"/>
  </si>
  <si>
    <t>３　工　　　　期</t>
    <rPh sb="2" eb="3">
      <t>タクミ</t>
    </rPh>
    <rPh sb="7" eb="8">
      <t>キ</t>
    </rPh>
    <phoneticPr fontId="4"/>
  </si>
  <si>
    <t>受注者</t>
    <rPh sb="0" eb="3">
      <t>ジュチュウシャ</t>
    </rPh>
    <phoneticPr fontId="4"/>
  </si>
  <si>
    <t>氏　　　名</t>
    <phoneticPr fontId="4"/>
  </si>
  <si>
    <t>ふりがな</t>
    <phoneticPr fontId="4"/>
  </si>
  <si>
    <t>生 年 月 日</t>
    <rPh sb="0" eb="1">
      <t>ショウ</t>
    </rPh>
    <rPh sb="2" eb="3">
      <t>トシ</t>
    </rPh>
    <rPh sb="4" eb="5">
      <t>ツキ</t>
    </rPh>
    <rPh sb="6" eb="7">
      <t>ヒ</t>
    </rPh>
    <phoneticPr fontId="4"/>
  </si>
  <si>
    <t>No.</t>
    <phoneticPr fontId="4"/>
  </si>
  <si>
    <t>設定業務種別</t>
    <rPh sb="0" eb="2">
      <t>セッテイ</t>
    </rPh>
    <rPh sb="2" eb="4">
      <t>ギョウム</t>
    </rPh>
    <rPh sb="4" eb="6">
      <t>シュベツ</t>
    </rPh>
    <phoneticPr fontId="4"/>
  </si>
  <si>
    <t>設 計 業 務</t>
    <rPh sb="0" eb="1">
      <t>セツ</t>
    </rPh>
    <rPh sb="2" eb="3">
      <t>ケイ</t>
    </rPh>
    <rPh sb="4" eb="5">
      <t>ギョウ</t>
    </rPh>
    <rPh sb="6" eb="7">
      <t>ツトム</t>
    </rPh>
    <phoneticPr fontId="4"/>
  </si>
  <si>
    <t>測 量 業 務</t>
    <rPh sb="0" eb="1">
      <t>ソク</t>
    </rPh>
    <rPh sb="2" eb="3">
      <t>リョウ</t>
    </rPh>
    <rPh sb="4" eb="5">
      <t>ギョウ</t>
    </rPh>
    <rPh sb="6" eb="7">
      <t>ツトム</t>
    </rPh>
    <phoneticPr fontId="4"/>
  </si>
  <si>
    <t>漏水調査業務</t>
    <rPh sb="0" eb="2">
      <t>ロウスイ</t>
    </rPh>
    <rPh sb="2" eb="4">
      <t>チョウサ</t>
    </rPh>
    <rPh sb="4" eb="6">
      <t>ギョウム</t>
    </rPh>
    <phoneticPr fontId="4"/>
  </si>
  <si>
    <t>水圧・流量測定業務</t>
    <rPh sb="0" eb="2">
      <t>スイアツ</t>
    </rPh>
    <rPh sb="3" eb="5">
      <t>リュウリョウ</t>
    </rPh>
    <rPh sb="5" eb="7">
      <t>ソクテイ</t>
    </rPh>
    <rPh sb="7" eb="9">
      <t>ギョウム</t>
    </rPh>
    <phoneticPr fontId="4"/>
  </si>
  <si>
    <t>電気防食調査業務</t>
    <rPh sb="0" eb="2">
      <t>デンキ</t>
    </rPh>
    <rPh sb="2" eb="4">
      <t>ボウショク</t>
    </rPh>
    <rPh sb="4" eb="6">
      <t>チョウサ</t>
    </rPh>
    <rPh sb="6" eb="8">
      <t>ギョウム</t>
    </rPh>
    <phoneticPr fontId="4"/>
  </si>
  <si>
    <t>家屋調査業務</t>
    <rPh sb="0" eb="2">
      <t>カオク</t>
    </rPh>
    <rPh sb="2" eb="4">
      <t>チョウサ</t>
    </rPh>
    <rPh sb="4" eb="6">
      <t>ギョウム</t>
    </rPh>
    <phoneticPr fontId="4"/>
  </si>
  <si>
    <t>地質調査業務</t>
    <rPh sb="0" eb="2">
      <t>チシツ</t>
    </rPh>
    <rPh sb="2" eb="4">
      <t>チョウサ</t>
    </rPh>
    <rPh sb="4" eb="6">
      <t>ギョウム</t>
    </rPh>
    <phoneticPr fontId="4"/>
  </si>
  <si>
    <t>業　務　従　事　者　証</t>
    <rPh sb="0" eb="1">
      <t>ギョウ</t>
    </rPh>
    <rPh sb="2" eb="3">
      <t>ツトム</t>
    </rPh>
    <rPh sb="4" eb="5">
      <t>ジュウ</t>
    </rPh>
    <rPh sb="6" eb="7">
      <t>コト</t>
    </rPh>
    <rPh sb="8" eb="9">
      <t>モノ</t>
    </rPh>
    <rPh sb="10" eb="11">
      <t>ショウ</t>
    </rPh>
    <phoneticPr fontId="4"/>
  </si>
  <si>
    <t>氏　名</t>
    <rPh sb="0" eb="1">
      <t>シ</t>
    </rPh>
    <rPh sb="2" eb="3">
      <t>ナ</t>
    </rPh>
    <phoneticPr fontId="4"/>
  </si>
  <si>
    <t>上記の者は、岡山市水道局の業務に従事する者であることを証明する。</t>
    <rPh sb="0" eb="2">
      <t>ジョウキ</t>
    </rPh>
    <rPh sb="3" eb="4">
      <t>モノ</t>
    </rPh>
    <rPh sb="6" eb="12">
      <t>オカヤマシスイドウキョク</t>
    </rPh>
    <rPh sb="13" eb="15">
      <t>ギョウム</t>
    </rPh>
    <rPh sb="16" eb="18">
      <t>ジュウジ</t>
    </rPh>
    <rPh sb="20" eb="21">
      <t>モノ</t>
    </rPh>
    <rPh sb="27" eb="29">
      <t>ショウメイ</t>
    </rPh>
    <phoneticPr fontId="4"/>
  </si>
  <si>
    <t>:</t>
    <phoneticPr fontId="4"/>
  </si>
  <si>
    <t>有 効 期 限</t>
    <rPh sb="0" eb="1">
      <t>ユウ</t>
    </rPh>
    <rPh sb="2" eb="3">
      <t>コウ</t>
    </rPh>
    <rPh sb="4" eb="5">
      <t>キ</t>
    </rPh>
    <rPh sb="6" eb="7">
      <t>キリ</t>
    </rPh>
    <phoneticPr fontId="4"/>
  </si>
  <si>
    <t xml:space="preserve">岡 山 市 水 道 事 業 管 理 者     </t>
    <rPh sb="0" eb="1">
      <t>オカ</t>
    </rPh>
    <rPh sb="2" eb="3">
      <t>ヤマ</t>
    </rPh>
    <rPh sb="4" eb="5">
      <t>シ</t>
    </rPh>
    <rPh sb="6" eb="7">
      <t>スイ</t>
    </rPh>
    <rPh sb="8" eb="9">
      <t>ミチ</t>
    </rPh>
    <rPh sb="10" eb="11">
      <t>コト</t>
    </rPh>
    <rPh sb="12" eb="13">
      <t>ギョウ</t>
    </rPh>
    <rPh sb="14" eb="15">
      <t>カン</t>
    </rPh>
    <rPh sb="16" eb="17">
      <t>リ</t>
    </rPh>
    <rPh sb="18" eb="19">
      <t>シャ</t>
    </rPh>
    <phoneticPr fontId="4"/>
  </si>
  <si>
    <t>業務従事者証を発行してよろしいか</t>
    <rPh sb="0" eb="2">
      <t>ギョウム</t>
    </rPh>
    <rPh sb="2" eb="5">
      <t>ジュウジシャ</t>
    </rPh>
    <rPh sb="5" eb="6">
      <t>ショウ</t>
    </rPh>
    <phoneticPr fontId="4"/>
  </si>
  <si>
    <t>このシートは、画像貼付枠以外は入力できません。内容が異なる場合は発行申請書シートに戻り修正してください。</t>
    <rPh sb="7" eb="9">
      <t>ガゾウ</t>
    </rPh>
    <rPh sb="9" eb="12">
      <t>ハリツケワク</t>
    </rPh>
    <rPh sb="12" eb="14">
      <t>イガイ</t>
    </rPh>
    <rPh sb="15" eb="17">
      <t>ニュウリョク</t>
    </rPh>
    <rPh sb="23" eb="25">
      <t>ナイヨウ</t>
    </rPh>
    <rPh sb="26" eb="27">
      <t>コト</t>
    </rPh>
    <rPh sb="29" eb="31">
      <t>バアイ</t>
    </rPh>
    <rPh sb="32" eb="34">
      <t>ハッコウ</t>
    </rPh>
    <rPh sb="34" eb="37">
      <t>シンセイショ</t>
    </rPh>
    <rPh sb="41" eb="42">
      <t>モド</t>
    </rPh>
    <rPh sb="43" eb="45">
      <t>シュウセイ</t>
    </rPh>
    <phoneticPr fontId="1"/>
  </si>
  <si>
    <t>令和　  年　  月　  日</t>
    <rPh sb="0" eb="2">
      <t>レイワ</t>
    </rPh>
    <rPh sb="5" eb="6">
      <t>ネン</t>
    </rPh>
    <rPh sb="9" eb="10">
      <t>ツキ</t>
    </rPh>
    <rPh sb="13" eb="14">
      <t>ニチ</t>
    </rPh>
    <phoneticPr fontId="4"/>
  </si>
  <si>
    <t>１　権利者の占有する土地、建物等に立ち入ろうとする場合は、あらかじめ当該
　土地、建物等の権利者の同意を得なければならない。
２　業務に従事するときはこの業務従事者証を常に携帯し、関係者の請求があっ
　たときは、これを提示しなければならない。
３　この業務従事者証の保管に注意し、他人に貸与若しくは譲渡し又は亡失する
　等のことは絶対あってはならない。
４　この業務従事者証に訂正を要する事由が生じたときは、直ちに局に届け出る
　こと。
５　この業務従事者証を損傷したときは、理由を付して速やかに局に届け出るこ
　と。
６　業務が完了したときは、速やかにこの業務従事者証を局に返納しなければな
　らない。
　この業務従事者証を拾得された方は、表面の受注者もしくは岡山市水道局ま
でご連絡をお願いします。（代表電話番号234-5959）</t>
    <phoneticPr fontId="4"/>
  </si>
  <si>
    <t>下記の業務従事者証を回収しましたので報告します。</t>
    <rPh sb="3" eb="5">
      <t>ギョウム</t>
    </rPh>
    <rPh sb="5" eb="8">
      <t>ジュウジシャ</t>
    </rPh>
    <rPh sb="8" eb="9">
      <t>ショウ</t>
    </rPh>
    <phoneticPr fontId="4"/>
  </si>
  <si>
    <t>　　業務従事者証の発行をお願いします。</t>
    <rPh sb="2" eb="4">
      <t>ギョウム</t>
    </rPh>
    <rPh sb="4" eb="7">
      <t>ジュウジシャ</t>
    </rPh>
    <rPh sb="7" eb="8">
      <t>ショウ</t>
    </rPh>
    <rPh sb="9" eb="11">
      <t>ハッコウ</t>
    </rPh>
    <rPh sb="13" eb="14">
      <t>ネガ</t>
    </rPh>
    <phoneticPr fontId="4"/>
  </si>
  <si>
    <t xml:space="preserve"> </t>
    <phoneticPr fontId="1"/>
  </si>
  <si>
    <t>顔写真
カラー
縦3.0ｃｍ
横2.4ｃｍ
撮影時期
6カ月以内のもの</t>
    <rPh sb="0" eb="1">
      <t>カオ</t>
    </rPh>
    <rPh sb="1" eb="3">
      <t>シャシン</t>
    </rPh>
    <rPh sb="9" eb="10">
      <t>タテ</t>
    </rPh>
    <rPh sb="24" eb="28">
      <t>サツエイジキ</t>
    </rPh>
    <rPh sb="31" eb="34">
      <t>ゲツイナイ</t>
    </rPh>
    <phoneticPr fontId="4"/>
  </si>
  <si>
    <r>
      <rPr>
        <b/>
        <sz val="10"/>
        <rFont val="HG丸ｺﾞｼｯｸM-PRO"/>
        <family val="3"/>
        <charset val="128"/>
      </rPr>
      <t>使い方　（入力を要するセル以外は選択できません）
　</t>
    </r>
    <r>
      <rPr>
        <sz val="10"/>
        <rFont val="HG丸ｺﾞｼｯｸM-PRO"/>
        <family val="3"/>
        <charset val="128"/>
      </rPr>
      <t>受注者</t>
    </r>
    <r>
      <rPr>
        <b/>
        <sz val="10"/>
        <rFont val="HG丸ｺﾞｼｯｸM-PRO"/>
        <family val="3"/>
        <charset val="128"/>
      </rPr>
      <t xml:space="preserve">
　　①</t>
    </r>
    <r>
      <rPr>
        <sz val="10"/>
        <rFont val="HG丸ｺﾞｼｯｸM-PRO"/>
        <family val="3"/>
        <charset val="128"/>
      </rPr>
      <t>受注者は、ホームページからダウンロードもしくは監督員からの電子メールにより
　　　『業務従事者証発行申請書.xlsx』を入手する
　　</t>
    </r>
    <r>
      <rPr>
        <b/>
        <sz val="10"/>
        <rFont val="HG丸ｺﾞｼｯｸM-PRO"/>
        <family val="3"/>
        <charset val="128"/>
      </rPr>
      <t>②</t>
    </r>
    <r>
      <rPr>
        <sz val="10"/>
        <rFont val="HG丸ｺﾞｼｯｸM-PRO"/>
        <family val="3"/>
        <charset val="128"/>
      </rPr>
      <t>発行申請書に以下の項目を入力
　　　・申請年月日、申請人（受注者）住所、氏名
　　　・起工（委託）番号、工事（委託）名、工期
　　　・従事者名簿、氏名、ふりがな、生年月日　（No.は発注者が入力します）
　　</t>
    </r>
    <r>
      <rPr>
        <b/>
        <sz val="10"/>
        <rFont val="HG丸ｺﾞｼｯｸM-PRO"/>
        <family val="3"/>
        <charset val="128"/>
      </rPr>
      <t>③</t>
    </r>
    <r>
      <rPr>
        <sz val="10"/>
        <rFont val="HG丸ｺﾞｼｯｸM-PRO"/>
        <family val="3"/>
        <charset val="128"/>
      </rPr>
      <t>次シートの業務従事者証の画像貼り付け枠に画像データを貼付け
　　　・発行申請書シートに入力した氏名等を確認し画像データを貼付け
　　　・画像データ（顔写真　カラー　縦3.0cm×横2.4cm）
　　　　　※貼付枠の大きさに合わせて下さい
　　</t>
    </r>
    <r>
      <rPr>
        <b/>
        <sz val="10"/>
        <rFont val="HG丸ｺﾞｼｯｸM-PRO"/>
        <family val="3"/>
        <charset val="128"/>
      </rPr>
      <t>④</t>
    </r>
    <r>
      <rPr>
        <sz val="10"/>
        <rFont val="HG丸ｺﾞｼｯｸM-PRO"/>
        <family val="3"/>
        <charset val="128"/>
      </rPr>
      <t>入力を行った『業務従事者証発行申請書.xlsx』を電子メールに添付し発注者に返信
　発注者
　　</t>
    </r>
    <r>
      <rPr>
        <b/>
        <sz val="10"/>
        <rFont val="HG丸ｺﾞｼｯｸM-PRO"/>
        <family val="3"/>
        <charset val="128"/>
      </rPr>
      <t>⑤</t>
    </r>
    <r>
      <rPr>
        <sz val="10"/>
        <rFont val="HG丸ｺﾞｼｯｸM-PRO"/>
        <family val="3"/>
        <charset val="128"/>
      </rPr>
      <t>発注者は、データの内容を確認し、局処理欄、業務従事者証Noを入力　　　
　　</t>
    </r>
    <r>
      <rPr>
        <b/>
        <sz val="10"/>
        <rFont val="HG丸ｺﾞｼｯｸM-PRO"/>
        <family val="3"/>
        <charset val="128"/>
      </rPr>
      <t>⑥</t>
    </r>
    <r>
      <rPr>
        <sz val="10"/>
        <rFont val="HG丸ｺﾞｼｯｸM-PRO"/>
        <family val="3"/>
        <charset val="128"/>
      </rPr>
      <t>発行申請書シートを印刷し伺欄に記入後、業務従事者証と共に起案処理
　　</t>
    </r>
    <r>
      <rPr>
        <b/>
        <sz val="10"/>
        <rFont val="HG丸ｺﾞｼｯｸM-PRO"/>
        <family val="3"/>
        <charset val="128"/>
      </rPr>
      <t>⑦</t>
    </r>
    <r>
      <rPr>
        <sz val="10"/>
        <rFont val="HG丸ｺﾞｼｯｸM-PRO"/>
        <family val="3"/>
        <charset val="128"/>
      </rPr>
      <t>決裁後、受注者に業務従事者証を渡す。
　　　・事業管理者印影の挿入（別ファイル）
　　　・業務従事者証シートを両面印刷しラミネート処理
　受注者
　　</t>
    </r>
    <r>
      <rPr>
        <b/>
        <sz val="10"/>
        <rFont val="HG丸ｺﾞｼｯｸM-PRO"/>
        <family val="3"/>
        <charset val="128"/>
      </rPr>
      <t>⑧</t>
    </r>
    <r>
      <rPr>
        <sz val="10"/>
        <rFont val="HG丸ｺﾞｼｯｸM-PRO"/>
        <family val="3"/>
        <charset val="128"/>
      </rPr>
      <t>業務終了後、業務従事者証の全数を発注者に返却する
　発注者
　　</t>
    </r>
    <r>
      <rPr>
        <b/>
        <sz val="10"/>
        <rFont val="HG丸ｺﾞｼｯｸM-PRO"/>
        <family val="3"/>
        <charset val="128"/>
      </rPr>
      <t>⑨</t>
    </r>
    <r>
      <rPr>
        <sz val="10"/>
        <rFont val="HG丸ｺﾞｼｯｸM-PRO"/>
        <family val="3"/>
        <charset val="128"/>
      </rPr>
      <t>返却された業務従事者証を発行申請書に添付し回収確認の起案処理</t>
    </r>
    <rPh sb="0" eb="1">
      <t>ツカ</t>
    </rPh>
    <rPh sb="2" eb="3">
      <t>カタ</t>
    </rPh>
    <rPh sb="5" eb="7">
      <t>ニュウリョク</t>
    </rPh>
    <rPh sb="8" eb="9">
      <t>ヨウ</t>
    </rPh>
    <rPh sb="13" eb="15">
      <t>イガイ</t>
    </rPh>
    <rPh sb="16" eb="18">
      <t>センタク</t>
    </rPh>
    <rPh sb="101" eb="103">
      <t>ハッコウ</t>
    </rPh>
    <rPh sb="103" eb="106">
      <t>シンセイショ</t>
    </rPh>
    <rPh sb="107" eb="109">
      <t>イカ</t>
    </rPh>
    <rPh sb="110" eb="112">
      <t>コウモク</t>
    </rPh>
    <rPh sb="113" eb="115">
      <t>ニュウリョク</t>
    </rPh>
    <rPh sb="120" eb="122">
      <t>シンセイ</t>
    </rPh>
    <rPh sb="122" eb="125">
      <t>ネンガッピ</t>
    </rPh>
    <rPh sb="126" eb="128">
      <t>シンセイ</t>
    </rPh>
    <rPh sb="128" eb="129">
      <t>ニン</t>
    </rPh>
    <rPh sb="130" eb="133">
      <t>ジュチュウシャ</t>
    </rPh>
    <rPh sb="134" eb="136">
      <t>ジュウショ</t>
    </rPh>
    <rPh sb="137" eb="139">
      <t>シメイ</t>
    </rPh>
    <rPh sb="144" eb="146">
      <t>キコウ</t>
    </rPh>
    <rPh sb="147" eb="149">
      <t>イタク</t>
    </rPh>
    <rPh sb="150" eb="152">
      <t>バンゴウ</t>
    </rPh>
    <rPh sb="153" eb="155">
      <t>コウジ</t>
    </rPh>
    <rPh sb="156" eb="158">
      <t>イタク</t>
    </rPh>
    <rPh sb="159" eb="160">
      <t>メイ</t>
    </rPh>
    <rPh sb="161" eb="163">
      <t>コウキ</t>
    </rPh>
    <rPh sb="168" eb="170">
      <t>ジュウジ</t>
    </rPh>
    <rPh sb="170" eb="171">
      <t>シャ</t>
    </rPh>
    <rPh sb="171" eb="173">
      <t>メイボ</t>
    </rPh>
    <rPh sb="174" eb="176">
      <t>シメイ</t>
    </rPh>
    <rPh sb="182" eb="184">
      <t>セイネン</t>
    </rPh>
    <rPh sb="184" eb="186">
      <t>ガッピ</t>
    </rPh>
    <rPh sb="192" eb="195">
      <t>ハッチュウシャ</t>
    </rPh>
    <rPh sb="196" eb="198">
      <t>ニュウリョク</t>
    </rPh>
    <rPh sb="206" eb="207">
      <t>ジ</t>
    </rPh>
    <rPh sb="211" eb="213">
      <t>ギョウム</t>
    </rPh>
    <rPh sb="213" eb="216">
      <t>ジュウジシャ</t>
    </rPh>
    <rPh sb="216" eb="217">
      <t>ショウ</t>
    </rPh>
    <rPh sb="218" eb="220">
      <t>ガゾウ</t>
    </rPh>
    <rPh sb="220" eb="221">
      <t>ハ</t>
    </rPh>
    <rPh sb="222" eb="223">
      <t>ツ</t>
    </rPh>
    <rPh sb="224" eb="225">
      <t>ワク</t>
    </rPh>
    <rPh sb="226" eb="228">
      <t>ガゾウ</t>
    </rPh>
    <rPh sb="232" eb="234">
      <t>ハリツ</t>
    </rPh>
    <rPh sb="280" eb="281">
      <t>カオ</t>
    </rPh>
    <rPh sb="281" eb="283">
      <t>シャシン</t>
    </rPh>
    <rPh sb="288" eb="289">
      <t>タテ</t>
    </rPh>
    <rPh sb="309" eb="312">
      <t>ハリツケワク</t>
    </rPh>
    <rPh sb="313" eb="314">
      <t>オオ</t>
    </rPh>
    <rPh sb="317" eb="318">
      <t>ア</t>
    </rPh>
    <rPh sb="321" eb="322">
      <t>クダ</t>
    </rPh>
    <rPh sb="341" eb="343">
      <t>ハッコウ</t>
    </rPh>
    <rPh sb="343" eb="346">
      <t>シンセイショ</t>
    </rPh>
    <rPh sb="371" eb="374">
      <t>ハッチュウシャ</t>
    </rPh>
    <rPh sb="378" eb="380">
      <t>ハッチュウ</t>
    </rPh>
    <rPh sb="380" eb="381">
      <t>シャ</t>
    </rPh>
    <rPh sb="387" eb="389">
      <t>ナイヨウ</t>
    </rPh>
    <rPh sb="390" eb="392">
      <t>カクニン</t>
    </rPh>
    <rPh sb="394" eb="395">
      <t>キョク</t>
    </rPh>
    <rPh sb="395" eb="397">
      <t>ショリ</t>
    </rPh>
    <rPh sb="397" eb="398">
      <t>ラン</t>
    </rPh>
    <rPh sb="399" eb="401">
      <t>ギョウム</t>
    </rPh>
    <rPh sb="401" eb="404">
      <t>ジュウジシャ</t>
    </rPh>
    <rPh sb="404" eb="405">
      <t>ショウ</t>
    </rPh>
    <rPh sb="408" eb="410">
      <t>ニュウリョク</t>
    </rPh>
    <rPh sb="417" eb="419">
      <t>ハッコウ</t>
    </rPh>
    <rPh sb="419" eb="422">
      <t>シンセイショ</t>
    </rPh>
    <rPh sb="426" eb="428">
      <t>インサツ</t>
    </rPh>
    <rPh sb="429" eb="430">
      <t>ウカガ</t>
    </rPh>
    <rPh sb="430" eb="431">
      <t>ラン</t>
    </rPh>
    <rPh sb="432" eb="434">
      <t>キニュウ</t>
    </rPh>
    <rPh sb="434" eb="435">
      <t>ゴ</t>
    </rPh>
    <rPh sb="436" eb="438">
      <t>ギョウム</t>
    </rPh>
    <rPh sb="438" eb="441">
      <t>ジュウジシャ</t>
    </rPh>
    <rPh sb="441" eb="442">
      <t>ショウ</t>
    </rPh>
    <rPh sb="443" eb="444">
      <t>トモ</t>
    </rPh>
    <rPh sb="445" eb="447">
      <t>キアン</t>
    </rPh>
    <rPh sb="447" eb="449">
      <t>ショリ</t>
    </rPh>
    <rPh sb="453" eb="455">
      <t>ケッサイ</t>
    </rPh>
    <rPh sb="455" eb="456">
      <t>ゴ</t>
    </rPh>
    <rPh sb="457" eb="460">
      <t>ジュチュウシャ</t>
    </rPh>
    <rPh sb="527" eb="530">
      <t>ジュチュウシャ</t>
    </rPh>
    <rPh sb="534" eb="536">
      <t>ギョウム</t>
    </rPh>
    <rPh sb="536" eb="539">
      <t>シュウリョウゴ</t>
    </rPh>
    <rPh sb="540" eb="542">
      <t>ギョウム</t>
    </rPh>
    <rPh sb="542" eb="545">
      <t>ジュウジシャ</t>
    </rPh>
    <rPh sb="545" eb="546">
      <t>ショウ</t>
    </rPh>
    <rPh sb="547" eb="548">
      <t>ゼン</t>
    </rPh>
    <rPh sb="548" eb="549">
      <t>スウ</t>
    </rPh>
    <rPh sb="550" eb="553">
      <t>ハッチュウシャ</t>
    </rPh>
    <rPh sb="554" eb="556">
      <t>ヘンキャク</t>
    </rPh>
    <rPh sb="561" eb="564">
      <t>ハッチュウシャ</t>
    </rPh>
    <rPh sb="568" eb="570">
      <t>ヘンキャク</t>
    </rPh>
    <rPh sb="573" eb="575">
      <t>ギョウム</t>
    </rPh>
    <rPh sb="575" eb="578">
      <t>ジュウジシャ</t>
    </rPh>
    <rPh sb="578" eb="579">
      <t>ショウ</t>
    </rPh>
    <rPh sb="580" eb="582">
      <t>ハッコウ</t>
    </rPh>
    <rPh sb="582" eb="585">
      <t>シンセイショ</t>
    </rPh>
    <rPh sb="586" eb="588">
      <t>テンプ</t>
    </rPh>
    <rPh sb="589" eb="591">
      <t>カイシュウ</t>
    </rPh>
    <rPh sb="591" eb="593">
      <t>カクニン</t>
    </rPh>
    <rPh sb="594" eb="596">
      <t>キアン</t>
    </rPh>
    <rPh sb="596" eb="598">
      <t>ショリ</t>
    </rPh>
    <phoneticPr fontId="4"/>
  </si>
  <si>
    <t>水道局長　栗原　諭　　様</t>
    <rPh sb="0" eb="2">
      <t>スイドウ</t>
    </rPh>
    <rPh sb="2" eb="4">
      <t>キョクチョウ</t>
    </rPh>
    <rPh sb="5" eb="7">
      <t>クリハラ</t>
    </rPh>
    <rPh sb="8" eb="9">
      <t>サトシ</t>
    </rPh>
    <rPh sb="11" eb="12">
      <t>サマ</t>
    </rPh>
    <phoneticPr fontId="4"/>
  </si>
  <si>
    <t>から</t>
    <phoneticPr fontId="1"/>
  </si>
  <si>
    <t>まで</t>
    <phoneticPr fontId="1"/>
  </si>
  <si>
    <t>発行年月日：</t>
    <rPh sb="0" eb="5">
      <t>ハッコウネンガッピ</t>
    </rPh>
    <phoneticPr fontId="1"/>
  </si>
  <si>
    <t>有効期限　：</t>
    <rPh sb="0" eb="4">
      <t>ユウコウキゲン</t>
    </rPh>
    <phoneticPr fontId="1"/>
  </si>
  <si>
    <t>起工(委託)番号</t>
    <phoneticPr fontId="1"/>
  </si>
  <si>
    <t>工事(委託)名</t>
    <phoneticPr fontId="1"/>
  </si>
  <si>
    <t>工期</t>
    <rPh sb="0" eb="2">
      <t>コウキ</t>
    </rPh>
    <phoneticPr fontId="1"/>
  </si>
  <si>
    <t>従事者名簿</t>
    <rPh sb="0" eb="5">
      <t>ジュウジシャメイボ</t>
    </rPh>
    <phoneticPr fontId="1"/>
  </si>
  <si>
    <t>代理</t>
  </si>
  <si>
    <t>課長</t>
  </si>
  <si>
    <t>補佐</t>
  </si>
  <si>
    <t>係長</t>
  </si>
  <si>
    <t>副主査</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</si>
</sst>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
    <numFmt numFmtId="177" formatCode="&quot;No.&quot;General"/>
    <numFmt numFmtId="178" formatCode="[$]ggge&quot;年&quot;m&quot;月&quot;d&quot;日&quot;;@" x16r2:formatCode16="[$-ja-JP-x-gannen]ggge&quot;年&quot;m&quot;月&quot;d&quot;日&quot;;@"/>
    <numFmt numFmtId="179" formatCode="[$-411]ggge&quot;年&quot;m&quot;月&quot;d&quot;日&quot;;@"/>
  </numFmts>
  <fonts count="17" x14ac:knownFonts="1">
    <font>
      <sz val="11"/>
      <color theme="1"/>
      <name val="HG丸ｺﾞｼｯｸM-PRO"/>
      <family val="2"/>
      <charset val="128"/>
    </font>
    <font>
      <sz val="6"/>
      <name val="HG丸ｺﾞｼｯｸM-PRO"/>
      <family val="2"/>
      <charset val="128"/>
    </font>
    <font>
      <sz val="10"/>
      <name val="HG丸ｺﾞｼｯｸM-PRO"/>
      <family val="3"/>
      <charset val="128"/>
    </font>
    <font>
      <b/>
      <sz val="10"/>
      <name val="HG丸ｺﾞｼｯｸM-PRO"/>
      <family val="3"/>
      <charset val="128"/>
    </font>
    <font>
      <sz val="6"/>
      <name val="ＭＳ 明朝"/>
      <family val="1"/>
      <charset val="128"/>
    </font>
    <font>
      <sz val="9"/>
      <name val="HG丸ｺﾞｼｯｸM-PRO"/>
      <family val="3"/>
      <charset val="128"/>
    </font>
    <font>
      <sz val="11"/>
      <name val="HGP明朝B"/>
      <family val="1"/>
      <charset val="128"/>
    </font>
    <font>
      <sz val="8"/>
      <name val="HGP明朝B"/>
      <family val="1"/>
      <charset val="128"/>
    </font>
    <font>
      <sz val="8"/>
      <color theme="0" tint="-0.499984740745262"/>
      <name val="HGP明朝B"/>
      <family val="1"/>
      <charset val="128"/>
    </font>
    <font>
      <sz val="7"/>
      <name val="HGP明朝B"/>
      <family val="1"/>
      <charset val="128"/>
    </font>
    <font>
      <sz val="14"/>
      <name val="HGP明朝B"/>
      <family val="1"/>
      <charset val="128"/>
    </font>
    <font>
      <sz val="10"/>
      <name val="HGP明朝B"/>
      <family val="1"/>
      <charset val="128"/>
    </font>
    <font>
      <sz val="12"/>
      <name val="HGP明朝B"/>
      <family val="1"/>
      <charset val="128"/>
    </font>
    <font>
      <sz val="11"/>
      <color theme="1"/>
      <name val="HG丸ｺﾞｼｯｸM-PRO"/>
      <family val="3"/>
      <charset val="128"/>
    </font>
    <font>
      <sz val="8"/>
      <name val="HG丸ｺﾞｼｯｸM-PRO"/>
      <family val="3"/>
      <charset val="128"/>
    </font>
    <font>
      <sz val="12"/>
      <name val="HG丸ｺﾞｼｯｸM-PRO"/>
      <family val="3"/>
      <charset val="128"/>
    </font>
    <font>
      <sz val="11"/>
      <name val="HG丸ｺﾞｼｯｸM-PRO"/>
      <family val="3"/>
      <charset val="128"/>
    </font>
  </fonts>
  <fills count="5">
    <fill>
      <patternFill patternType="none"/>
    </fill>
    <fill>
      <patternFill patternType="gray125"/>
    </fill>
    <fill>
      <patternFill patternType="solid">
        <fgColor theme="0"/>
        <bgColor indexed="64"/>
      </patternFill>
    </fill>
    <fill>
      <patternFill patternType="solid">
        <fgColor rgb="FF92D050"/>
        <bgColor indexed="64"/>
      </patternFill>
    </fill>
    <fill>
      <patternFill patternType="solid">
        <fgColor rgb="FFFFFF00"/>
        <bgColor indexed="64"/>
      </patternFill>
    </fill>
  </fills>
  <borders count="2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thin">
        <color indexed="64"/>
      </bottom>
      <diagonal/>
    </border>
    <border>
      <left/>
      <right style="medium">
        <color auto="1"/>
      </right>
      <top/>
      <bottom style="thin">
        <color indexed="64"/>
      </bottom>
      <diagonal/>
    </border>
    <border>
      <left style="medium">
        <color auto="1"/>
      </left>
      <right style="thin">
        <color indexed="64"/>
      </right>
      <top style="thin">
        <color indexed="64"/>
      </top>
      <bottom style="thin">
        <color indexed="64"/>
      </bottom>
      <diagonal/>
    </border>
    <border>
      <left style="thin">
        <color indexed="64"/>
      </left>
      <right style="medium">
        <color auto="1"/>
      </right>
      <top style="thin">
        <color indexed="64"/>
      </top>
      <bottom style="thin">
        <color indexed="64"/>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style="medium">
        <color auto="1"/>
      </left>
      <right/>
      <top/>
      <bottom style="medium">
        <color auto="1"/>
      </bottom>
      <diagonal/>
    </border>
    <border>
      <left/>
      <right style="medium">
        <color auto="1"/>
      </right>
      <top/>
      <bottom style="medium">
        <color auto="1"/>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s>
  <cellStyleXfs count="1">
    <xf numFmtId="0" fontId="0" fillId="0" borderId="0">
      <alignment vertical="center"/>
    </xf>
  </cellStyleXfs>
  <cellXfs count="183">
    <xf numFmtId="0" fontId="0" fillId="0" borderId="0" xfId="0">
      <alignment vertical="center"/>
    </xf>
    <xf numFmtId="0" fontId="5" fillId="2" borderId="0" xfId="0" applyFont="1" applyFill="1" applyAlignment="1"/>
    <xf numFmtId="0" fontId="6" fillId="0" borderId="0" xfId="0" applyFont="1" applyAlignment="1" applyProtection="1">
      <protection locked="0"/>
    </xf>
    <xf numFmtId="0" fontId="6" fillId="0" borderId="0" xfId="0" applyFont="1" applyAlignment="1" applyProtection="1">
      <alignment horizontal="center"/>
      <protection locked="0"/>
    </xf>
    <xf numFmtId="0" fontId="6" fillId="0" borderId="0" xfId="0" applyFont="1" applyBorder="1" applyAlignment="1" applyProtection="1">
      <protection locked="0"/>
    </xf>
    <xf numFmtId="0" fontId="6" fillId="0" borderId="0" xfId="0" applyFont="1" applyBorder="1" applyAlignment="1" applyProtection="1"/>
    <xf numFmtId="0" fontId="6" fillId="0" borderId="0" xfId="0" applyFont="1" applyBorder="1" applyAlignment="1" applyProtection="1">
      <alignment horizontal="center"/>
    </xf>
    <xf numFmtId="0" fontId="7" fillId="0" borderId="0" xfId="0" applyFont="1" applyBorder="1" applyAlignment="1" applyProtection="1">
      <alignment vertical="center" wrapText="1"/>
    </xf>
    <xf numFmtId="0" fontId="7" fillId="0" borderId="0" xfId="0" applyFont="1" applyBorder="1" applyAlignment="1" applyProtection="1">
      <alignment vertical="center"/>
    </xf>
    <xf numFmtId="0" fontId="11" fillId="0" borderId="0" xfId="0" applyFont="1" applyBorder="1" applyAlignment="1" applyProtection="1">
      <alignment horizontal="center"/>
    </xf>
    <xf numFmtId="0" fontId="7" fillId="0" borderId="0" xfId="0" applyFont="1" applyBorder="1" applyAlignment="1" applyProtection="1">
      <alignment horizontal="center"/>
    </xf>
    <xf numFmtId="0" fontId="7" fillId="0" borderId="0" xfId="0" applyFont="1" applyBorder="1" applyAlignment="1" applyProtection="1">
      <alignment horizontal="right"/>
    </xf>
    <xf numFmtId="0" fontId="7" fillId="0" borderId="0" xfId="0" applyFont="1" applyBorder="1" applyAlignment="1" applyProtection="1"/>
    <xf numFmtId="0" fontId="10" fillId="0" borderId="0" xfId="0" applyFont="1" applyBorder="1" applyAlignment="1" applyProtection="1"/>
    <xf numFmtId="0" fontId="2" fillId="2" borderId="0" xfId="0" applyFont="1" applyFill="1" applyBorder="1" applyAlignment="1">
      <alignment horizontal="center" vertical="center" wrapText="1"/>
    </xf>
    <xf numFmtId="0" fontId="2" fillId="2" borderId="0" xfId="0" applyFont="1" applyFill="1" applyBorder="1" applyAlignment="1">
      <alignment vertical="center" wrapText="1"/>
    </xf>
    <xf numFmtId="0" fontId="13" fillId="2" borderId="0" xfId="0" applyFont="1" applyFill="1" applyAlignment="1">
      <alignment vertical="center"/>
    </xf>
    <xf numFmtId="0" fontId="13" fillId="2" borderId="0" xfId="0" applyFont="1" applyFill="1" applyAlignment="1"/>
    <xf numFmtId="0" fontId="13" fillId="2" borderId="3" xfId="0" applyFont="1" applyFill="1" applyBorder="1" applyAlignment="1">
      <alignment horizontal="center" vertical="center"/>
    </xf>
    <xf numFmtId="0" fontId="13" fillId="2" borderId="0" xfId="0" applyFont="1" applyFill="1" applyBorder="1" applyAlignment="1">
      <alignment horizontal="center" vertical="center"/>
    </xf>
    <xf numFmtId="0" fontId="13" fillId="2" borderId="4" xfId="0" applyFont="1" applyFill="1" applyBorder="1" applyAlignment="1">
      <alignment vertical="center"/>
    </xf>
    <xf numFmtId="0" fontId="13" fillId="2" borderId="5" xfId="0" applyFont="1" applyFill="1" applyBorder="1" applyAlignment="1">
      <alignment vertical="center"/>
    </xf>
    <xf numFmtId="0" fontId="13" fillId="2" borderId="6" xfId="0" applyFont="1" applyFill="1" applyBorder="1" applyAlignment="1">
      <alignment vertical="center"/>
    </xf>
    <xf numFmtId="0" fontId="13" fillId="2" borderId="0" xfId="0" applyFont="1" applyFill="1" applyBorder="1" applyAlignment="1"/>
    <xf numFmtId="0" fontId="13" fillId="2" borderId="3" xfId="0" applyFont="1" applyFill="1" applyBorder="1" applyAlignment="1">
      <alignment vertical="center"/>
    </xf>
    <xf numFmtId="0" fontId="2" fillId="2" borderId="0" xfId="0" applyFont="1" applyFill="1" applyBorder="1" applyAlignment="1">
      <alignment horizontal="center" vertical="center"/>
    </xf>
    <xf numFmtId="0" fontId="5" fillId="2" borderId="0" xfId="0" applyFont="1" applyFill="1" applyBorder="1" applyAlignment="1">
      <alignment horizontal="center" vertical="center"/>
    </xf>
    <xf numFmtId="0" fontId="13" fillId="2" borderId="0" xfId="0" applyFont="1" applyFill="1" applyBorder="1" applyAlignment="1">
      <alignment vertical="center"/>
    </xf>
    <xf numFmtId="0" fontId="14" fillId="2" borderId="0" xfId="0" applyFont="1" applyFill="1" applyBorder="1" applyAlignment="1">
      <alignment horizontal="center" vertical="center"/>
    </xf>
    <xf numFmtId="0" fontId="13" fillId="2" borderId="0" xfId="0" applyFont="1" applyFill="1" applyBorder="1" applyAlignment="1">
      <alignment vertical="center" wrapText="1"/>
    </xf>
    <xf numFmtId="0" fontId="13" fillId="2" borderId="7" xfId="0" applyFont="1" applyFill="1" applyBorder="1" applyAlignment="1">
      <alignment vertical="center" wrapText="1"/>
    </xf>
    <xf numFmtId="0" fontId="13" fillId="2" borderId="8" xfId="0" applyFont="1" applyFill="1" applyBorder="1" applyAlignment="1">
      <alignment vertical="center"/>
    </xf>
    <xf numFmtId="0" fontId="13" fillId="2" borderId="11" xfId="0" applyFont="1" applyFill="1" applyBorder="1" applyAlignment="1">
      <alignment vertical="center"/>
    </xf>
    <xf numFmtId="0" fontId="13" fillId="2" borderId="9" xfId="0" applyFont="1" applyFill="1" applyBorder="1" applyAlignment="1">
      <alignment vertical="center"/>
    </xf>
    <xf numFmtId="0" fontId="2" fillId="2" borderId="0" xfId="0" applyFont="1" applyFill="1" applyBorder="1" applyAlignment="1">
      <alignment vertical="center"/>
    </xf>
    <xf numFmtId="0" fontId="5" fillId="2" borderId="0" xfId="0" applyFont="1" applyFill="1" applyBorder="1" applyAlignment="1">
      <alignment vertical="center"/>
    </xf>
    <xf numFmtId="0" fontId="14" fillId="2" borderId="0" xfId="0" applyFont="1" applyFill="1" applyBorder="1" applyAlignment="1">
      <alignment vertical="center"/>
    </xf>
    <xf numFmtId="0" fontId="13" fillId="2" borderId="0" xfId="0" applyFont="1" applyFill="1" applyBorder="1" applyAlignment="1">
      <alignment horizontal="center"/>
    </xf>
    <xf numFmtId="0" fontId="13" fillId="2" borderId="12" xfId="0" applyFont="1" applyFill="1" applyBorder="1" applyAlignment="1">
      <alignment horizontal="center" vertical="center"/>
    </xf>
    <xf numFmtId="0" fontId="15" fillId="2" borderId="0" xfId="0" applyFont="1" applyFill="1" applyBorder="1" applyAlignment="1">
      <alignment vertical="center"/>
    </xf>
    <xf numFmtId="0" fontId="13" fillId="2" borderId="19" xfId="0" applyFont="1" applyFill="1" applyBorder="1" applyAlignment="1"/>
    <xf numFmtId="0" fontId="13" fillId="2" borderId="20" xfId="0" applyFont="1" applyFill="1" applyBorder="1" applyAlignment="1" applyProtection="1">
      <protection locked="0"/>
    </xf>
    <xf numFmtId="0" fontId="13" fillId="2" borderId="15" xfId="0" applyFont="1" applyFill="1" applyBorder="1" applyAlignment="1"/>
    <xf numFmtId="0" fontId="13" fillId="2" borderId="16" xfId="0" applyFont="1" applyFill="1" applyBorder="1" applyAlignment="1"/>
    <xf numFmtId="49" fontId="13" fillId="2" borderId="0" xfId="0" applyNumberFormat="1" applyFont="1" applyFill="1" applyBorder="1" applyAlignment="1">
      <alignment horizontal="center" vertical="center"/>
    </xf>
    <xf numFmtId="0" fontId="8" fillId="0" borderId="0" xfId="0" applyFont="1" applyBorder="1" applyAlignment="1" applyProtection="1">
      <alignment vertical="center" wrapText="1"/>
      <protection locked="0"/>
    </xf>
    <xf numFmtId="0" fontId="12" fillId="0" borderId="0" xfId="0" applyFont="1" applyAlignment="1" applyProtection="1">
      <alignment vertical="center"/>
      <protection locked="0"/>
    </xf>
    <xf numFmtId="0" fontId="6" fillId="0" borderId="0" xfId="0" applyFont="1" applyBorder="1" applyAlignment="1" applyProtection="1">
      <alignment vertical="top"/>
    </xf>
    <xf numFmtId="0" fontId="0" fillId="2" borderId="8" xfId="0" applyFill="1" applyBorder="1" applyAlignment="1" applyProtection="1">
      <alignment horizontal="center" vertical="center"/>
    </xf>
    <xf numFmtId="0" fontId="0" fillId="2" borderId="11" xfId="0" applyFill="1" applyBorder="1" applyAlignment="1" applyProtection="1">
      <alignment horizontal="center" vertical="center"/>
    </xf>
    <xf numFmtId="0" fontId="0" fillId="2" borderId="9" xfId="0" applyFill="1" applyBorder="1" applyAlignment="1" applyProtection="1">
      <alignment horizontal="center" vertical="center"/>
    </xf>
    <xf numFmtId="177" fontId="7" fillId="0" borderId="11" xfId="0" applyNumberFormat="1" applyFont="1" applyBorder="1" applyAlignment="1" applyProtection="1">
      <alignment horizontal="center"/>
    </xf>
    <xf numFmtId="0" fontId="0" fillId="2" borderId="1" xfId="0" applyFill="1" applyBorder="1" applyAlignment="1" applyProtection="1">
      <alignment horizontal="center" vertical="center"/>
    </xf>
    <xf numFmtId="0" fontId="0" fillId="2" borderId="2" xfId="0" applyFill="1" applyBorder="1" applyAlignment="1" applyProtection="1">
      <alignment horizontal="center" vertical="center"/>
    </xf>
    <xf numFmtId="0" fontId="0" fillId="2" borderId="10" xfId="0" applyFill="1" applyBorder="1" applyAlignment="1" applyProtection="1">
      <alignment horizontal="center" vertical="center"/>
    </xf>
    <xf numFmtId="0" fontId="7" fillId="0" borderId="0" xfId="0" applyFont="1" applyBorder="1" applyAlignment="1" applyProtection="1">
      <alignment horizontal="center"/>
    </xf>
    <xf numFmtId="0" fontId="13" fillId="2" borderId="0" xfId="0" applyFont="1" applyFill="1" applyBorder="1" applyAlignment="1" applyProtection="1">
      <alignment vertical="center"/>
      <protection locked="0"/>
    </xf>
    <xf numFmtId="179" fontId="13" fillId="2" borderId="20" xfId="0" applyNumberFormat="1" applyFont="1" applyFill="1" applyBorder="1" applyAlignment="1" applyProtection="1">
      <protection locked="0"/>
    </xf>
    <xf numFmtId="49" fontId="13" fillId="2" borderId="20" xfId="0" applyNumberFormat="1" applyFont="1" applyFill="1" applyBorder="1" applyAlignment="1" applyProtection="1">
      <alignment shrinkToFit="1"/>
      <protection locked="0"/>
    </xf>
    <xf numFmtId="49" fontId="13" fillId="2" borderId="0" xfId="0" applyNumberFormat="1" applyFont="1" applyFill="1" applyBorder="1" applyAlignment="1">
      <alignment vertical="center"/>
    </xf>
    <xf numFmtId="0" fontId="13" fillId="2" borderId="4" xfId="0" applyFont="1" applyFill="1" applyBorder="1" applyAlignment="1"/>
    <xf numFmtId="0" fontId="13" fillId="2" borderId="5" xfId="0" applyFont="1" applyFill="1" applyBorder="1" applyAlignment="1"/>
    <xf numFmtId="0" fontId="13" fillId="2" borderId="6" xfId="0" applyFont="1" applyFill="1" applyBorder="1" applyAlignment="1"/>
    <xf numFmtId="0" fontId="13" fillId="2" borderId="3" xfId="0" applyFont="1" applyFill="1" applyBorder="1" applyAlignment="1"/>
    <xf numFmtId="0" fontId="13" fillId="2" borderId="0" xfId="0" applyFont="1" applyFill="1" applyBorder="1" applyAlignment="1"/>
    <xf numFmtId="0" fontId="13" fillId="2" borderId="7" xfId="0" applyFont="1" applyFill="1" applyBorder="1" applyAlignment="1"/>
    <xf numFmtId="0" fontId="13" fillId="2" borderId="8" xfId="0" applyFont="1" applyFill="1" applyBorder="1" applyAlignment="1"/>
    <xf numFmtId="0" fontId="13" fillId="2" borderId="11" xfId="0" applyFont="1" applyFill="1" applyBorder="1" applyAlignment="1"/>
    <xf numFmtId="0" fontId="13" fillId="2" borderId="9" xfId="0" applyFont="1" applyFill="1" applyBorder="1" applyAlignment="1"/>
    <xf numFmtId="0" fontId="13" fillId="2" borderId="0" xfId="0" applyFont="1" applyFill="1" applyAlignment="1">
      <alignment vertical="center"/>
    </xf>
    <xf numFmtId="0" fontId="5" fillId="2" borderId="4"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8" xfId="0" applyFont="1" applyFill="1" applyBorder="1" applyAlignment="1">
      <alignment horizontal="center" vertical="center"/>
    </xf>
    <xf numFmtId="0" fontId="5" fillId="2" borderId="9" xfId="0" applyFont="1" applyFill="1" applyBorder="1" applyAlignment="1">
      <alignment horizontal="center" vertical="center"/>
    </xf>
    <xf numFmtId="0" fontId="13" fillId="2" borderId="0" xfId="0" applyFont="1" applyFill="1" applyBorder="1" applyAlignment="1">
      <alignment horizontal="left" vertical="center"/>
    </xf>
    <xf numFmtId="0" fontId="13" fillId="2" borderId="7" xfId="0" applyFont="1" applyFill="1" applyBorder="1" applyAlignment="1">
      <alignment horizontal="left" vertical="center"/>
    </xf>
    <xf numFmtId="0" fontId="13" fillId="2" borderId="4" xfId="0" applyFont="1" applyFill="1" applyBorder="1" applyAlignment="1" applyProtection="1">
      <alignment horizontal="center" vertical="center"/>
      <protection locked="0"/>
    </xf>
    <xf numFmtId="0" fontId="13" fillId="2" borderId="6" xfId="0" applyFont="1" applyFill="1" applyBorder="1" applyAlignment="1" applyProtection="1">
      <alignment horizontal="center" vertical="center"/>
      <protection locked="0"/>
    </xf>
    <xf numFmtId="0" fontId="13" fillId="2" borderId="3" xfId="0" applyFont="1" applyFill="1" applyBorder="1" applyAlignment="1" applyProtection="1">
      <alignment horizontal="center" vertical="center"/>
      <protection locked="0"/>
    </xf>
    <xf numFmtId="0" fontId="13" fillId="2" borderId="7" xfId="0" applyFont="1" applyFill="1" applyBorder="1" applyAlignment="1" applyProtection="1">
      <alignment horizontal="center" vertical="center"/>
      <protection locked="0"/>
    </xf>
    <xf numFmtId="0" fontId="13" fillId="2" borderId="8" xfId="0" applyFont="1" applyFill="1" applyBorder="1" applyAlignment="1" applyProtection="1">
      <alignment horizontal="center" vertical="center"/>
      <protection locked="0"/>
    </xf>
    <xf numFmtId="0" fontId="13" fillId="2" borderId="9" xfId="0" applyFont="1" applyFill="1" applyBorder="1" applyAlignment="1" applyProtection="1">
      <alignment horizontal="center" vertical="center"/>
      <protection locked="0"/>
    </xf>
    <xf numFmtId="0" fontId="5" fillId="2" borderId="4" xfId="0" applyFont="1" applyFill="1" applyBorder="1" applyAlignment="1" applyProtection="1">
      <alignment horizontal="center" vertical="center"/>
      <protection locked="0"/>
    </xf>
    <xf numFmtId="0" fontId="5" fillId="2" borderId="6" xfId="0" applyFont="1" applyFill="1" applyBorder="1" applyAlignment="1" applyProtection="1">
      <alignment horizontal="center" vertical="center"/>
      <protection locked="0"/>
    </xf>
    <xf numFmtId="0" fontId="5" fillId="2" borderId="3" xfId="0" applyFont="1" applyFill="1" applyBorder="1" applyAlignment="1" applyProtection="1">
      <alignment horizontal="center" vertical="center"/>
      <protection locked="0"/>
    </xf>
    <xf numFmtId="0" fontId="5" fillId="2" borderId="7" xfId="0" applyFont="1" applyFill="1" applyBorder="1" applyAlignment="1" applyProtection="1">
      <alignment horizontal="center" vertical="center"/>
      <protection locked="0"/>
    </xf>
    <xf numFmtId="0" fontId="5" fillId="2" borderId="8" xfId="0" applyFont="1" applyFill="1" applyBorder="1" applyAlignment="1" applyProtection="1">
      <alignment horizontal="center" vertical="center"/>
      <protection locked="0"/>
    </xf>
    <xf numFmtId="0" fontId="5" fillId="2" borderId="9" xfId="0" applyFont="1" applyFill="1" applyBorder="1" applyAlignment="1" applyProtection="1">
      <alignment horizontal="center" vertical="center"/>
      <protection locked="0"/>
    </xf>
    <xf numFmtId="0" fontId="5" fillId="2" borderId="4" xfId="0" applyFont="1" applyFill="1" applyBorder="1" applyAlignment="1" applyProtection="1">
      <alignment horizontal="distributed" vertical="center" justifyLastLine="1"/>
      <protection locked="0"/>
    </xf>
    <xf numFmtId="0" fontId="5" fillId="2" borderId="5" xfId="0" applyFont="1" applyFill="1" applyBorder="1" applyAlignment="1" applyProtection="1">
      <alignment horizontal="distributed" vertical="center" justifyLastLine="1"/>
      <protection locked="0"/>
    </xf>
    <xf numFmtId="0" fontId="5" fillId="2" borderId="6" xfId="0" applyFont="1" applyFill="1" applyBorder="1" applyAlignment="1" applyProtection="1">
      <alignment horizontal="distributed" vertical="center" justifyLastLine="1"/>
      <protection locked="0"/>
    </xf>
    <xf numFmtId="0" fontId="2" fillId="2" borderId="4" xfId="0" applyFont="1" applyFill="1" applyBorder="1" applyAlignment="1" applyProtection="1">
      <alignment horizontal="distributed" vertical="center" justifyLastLine="1"/>
      <protection locked="0"/>
    </xf>
    <xf numFmtId="0" fontId="2" fillId="2" borderId="5" xfId="0" applyFont="1" applyFill="1" applyBorder="1" applyAlignment="1" applyProtection="1">
      <alignment horizontal="distributed" vertical="center" justifyLastLine="1"/>
      <protection locked="0"/>
    </xf>
    <xf numFmtId="0" fontId="2" fillId="2" borderId="6" xfId="0" applyFont="1" applyFill="1" applyBorder="1" applyAlignment="1" applyProtection="1">
      <alignment horizontal="distributed" vertical="center" justifyLastLine="1"/>
      <protection locked="0"/>
    </xf>
    <xf numFmtId="0" fontId="2" fillId="2" borderId="8" xfId="0" applyFont="1" applyFill="1" applyBorder="1" applyAlignment="1" applyProtection="1">
      <alignment horizontal="distributed" vertical="center" justifyLastLine="1"/>
      <protection locked="0"/>
    </xf>
    <xf numFmtId="0" fontId="2" fillId="2" borderId="11" xfId="0" applyFont="1" applyFill="1" applyBorder="1" applyAlignment="1" applyProtection="1">
      <alignment horizontal="distributed" vertical="center" justifyLastLine="1"/>
      <protection locked="0"/>
    </xf>
    <xf numFmtId="0" fontId="2" fillId="2" borderId="9" xfId="0" applyFont="1" applyFill="1" applyBorder="1" applyAlignment="1" applyProtection="1">
      <alignment horizontal="distributed" vertical="center" justifyLastLine="1"/>
      <protection locked="0"/>
    </xf>
    <xf numFmtId="0" fontId="2" fillId="2" borderId="4" xfId="0" applyFont="1" applyFill="1" applyBorder="1" applyAlignment="1" applyProtection="1">
      <alignment horizontal="center" vertical="center" shrinkToFit="1"/>
      <protection locked="0"/>
    </xf>
    <xf numFmtId="0" fontId="2" fillId="2" borderId="5" xfId="0" applyFont="1" applyFill="1" applyBorder="1" applyAlignment="1" applyProtection="1">
      <alignment horizontal="center" vertical="center" shrinkToFit="1"/>
      <protection locked="0"/>
    </xf>
    <xf numFmtId="0" fontId="2" fillId="2" borderId="6" xfId="0" applyFont="1" applyFill="1" applyBorder="1" applyAlignment="1" applyProtection="1">
      <alignment horizontal="center" vertical="center" shrinkToFit="1"/>
      <protection locked="0"/>
    </xf>
    <xf numFmtId="0" fontId="2" fillId="2" borderId="8" xfId="0" applyFont="1" applyFill="1" applyBorder="1" applyAlignment="1" applyProtection="1">
      <alignment horizontal="center" vertical="center" shrinkToFit="1"/>
      <protection locked="0"/>
    </xf>
    <xf numFmtId="0" fontId="2" fillId="2" borderId="11" xfId="0" applyFont="1" applyFill="1" applyBorder="1" applyAlignment="1" applyProtection="1">
      <alignment horizontal="center" vertical="center" shrinkToFit="1"/>
      <protection locked="0"/>
    </xf>
    <xf numFmtId="0" fontId="2" fillId="2" borderId="9" xfId="0" applyFont="1" applyFill="1" applyBorder="1" applyAlignment="1" applyProtection="1">
      <alignment horizontal="center" vertical="center" shrinkToFit="1"/>
      <protection locked="0"/>
    </xf>
    <xf numFmtId="0" fontId="2" fillId="2" borderId="4" xfId="0" applyFont="1" applyFill="1" applyBorder="1" applyAlignment="1" applyProtection="1">
      <alignment horizontal="center" vertical="center"/>
      <protection locked="0"/>
    </xf>
    <xf numFmtId="0" fontId="2" fillId="2" borderId="5" xfId="0" applyFont="1" applyFill="1" applyBorder="1" applyAlignment="1" applyProtection="1">
      <alignment horizontal="center" vertical="center"/>
      <protection locked="0"/>
    </xf>
    <xf numFmtId="0" fontId="2" fillId="2" borderId="6" xfId="0" applyFont="1" applyFill="1" applyBorder="1" applyAlignment="1" applyProtection="1">
      <alignment horizontal="center" vertical="center"/>
      <protection locked="0"/>
    </xf>
    <xf numFmtId="0" fontId="2" fillId="2" borderId="8" xfId="0" applyFont="1" applyFill="1" applyBorder="1" applyAlignment="1" applyProtection="1">
      <alignment horizontal="center" vertical="center"/>
      <protection locked="0"/>
    </xf>
    <xf numFmtId="0" fontId="2" fillId="2" borderId="11" xfId="0" applyFont="1" applyFill="1" applyBorder="1" applyAlignment="1" applyProtection="1">
      <alignment horizontal="center" vertical="center"/>
      <protection locked="0"/>
    </xf>
    <xf numFmtId="0" fontId="2" fillId="2" borderId="9" xfId="0" applyFont="1" applyFill="1" applyBorder="1" applyAlignment="1" applyProtection="1">
      <alignment horizontal="center" vertical="center"/>
      <protection locked="0"/>
    </xf>
    <xf numFmtId="0" fontId="5" fillId="2" borderId="8" xfId="0" applyFont="1" applyFill="1" applyBorder="1" applyAlignment="1" applyProtection="1">
      <alignment horizontal="distributed" vertical="center" justifyLastLine="1"/>
      <protection locked="0"/>
    </xf>
    <xf numFmtId="0" fontId="5" fillId="2" borderId="11" xfId="0" applyFont="1" applyFill="1" applyBorder="1" applyAlignment="1" applyProtection="1">
      <alignment horizontal="distributed" vertical="center" justifyLastLine="1"/>
      <protection locked="0"/>
    </xf>
    <xf numFmtId="0" fontId="5" fillId="2" borderId="9" xfId="0" applyFont="1" applyFill="1" applyBorder="1" applyAlignment="1" applyProtection="1">
      <alignment horizontal="distributed" vertical="center" justifyLastLine="1"/>
      <protection locked="0"/>
    </xf>
    <xf numFmtId="0" fontId="13" fillId="2" borderId="0" xfId="0" applyFont="1" applyFill="1" applyAlignment="1">
      <alignment vertical="center" textRotation="255"/>
    </xf>
    <xf numFmtId="0" fontId="13" fillId="0" borderId="0" xfId="0" applyFont="1" applyAlignment="1">
      <alignment vertical="center" textRotation="255"/>
    </xf>
    <xf numFmtId="0" fontId="2" fillId="3" borderId="0" xfId="0" applyFont="1" applyFill="1" applyAlignment="1">
      <alignment horizontal="left" vertical="top" wrapText="1"/>
    </xf>
    <xf numFmtId="0" fontId="13" fillId="2" borderId="1" xfId="0" applyFont="1" applyFill="1" applyBorder="1" applyAlignment="1">
      <alignment vertical="center"/>
    </xf>
    <xf numFmtId="0" fontId="13" fillId="2" borderId="2" xfId="0" applyFont="1" applyFill="1" applyBorder="1" applyAlignment="1">
      <alignment vertical="center"/>
    </xf>
    <xf numFmtId="0" fontId="13" fillId="2" borderId="4" xfId="0" applyFont="1" applyFill="1" applyBorder="1" applyAlignment="1">
      <alignment horizontal="center" vertical="center"/>
    </xf>
    <xf numFmtId="0" fontId="13" fillId="2" borderId="6" xfId="0" applyFont="1" applyFill="1" applyBorder="1" applyAlignment="1">
      <alignment horizontal="center" vertical="center"/>
    </xf>
    <xf numFmtId="0" fontId="13" fillId="2" borderId="8" xfId="0" applyFont="1" applyFill="1" applyBorder="1" applyAlignment="1">
      <alignment horizontal="center" vertical="center"/>
    </xf>
    <xf numFmtId="0" fontId="13" fillId="2" borderId="9" xfId="0" applyFont="1" applyFill="1" applyBorder="1" applyAlignment="1">
      <alignment horizontal="center" vertical="center"/>
    </xf>
    <xf numFmtId="0" fontId="5" fillId="2" borderId="0" xfId="0" applyFont="1" applyFill="1" applyBorder="1" applyAlignment="1">
      <alignment horizontal="left" vertical="center" wrapText="1"/>
    </xf>
    <xf numFmtId="0" fontId="5" fillId="2" borderId="7" xfId="0" applyFont="1" applyFill="1" applyBorder="1" applyAlignment="1">
      <alignment horizontal="left" vertical="center" wrapText="1"/>
    </xf>
    <xf numFmtId="0" fontId="13" fillId="2" borderId="0" xfId="0" applyFont="1" applyFill="1" applyBorder="1" applyAlignment="1">
      <alignment horizontal="center" vertical="center"/>
    </xf>
    <xf numFmtId="179" fontId="13" fillId="2" borderId="0" xfId="0" applyNumberFormat="1" applyFont="1" applyFill="1" applyBorder="1" applyAlignment="1" applyProtection="1">
      <alignment horizontal="right" vertical="center"/>
      <protection locked="0"/>
    </xf>
    <xf numFmtId="0" fontId="15" fillId="2" borderId="0" xfId="0" applyFont="1" applyFill="1" applyBorder="1" applyAlignment="1">
      <alignment horizontal="center" vertical="center"/>
    </xf>
    <xf numFmtId="0" fontId="13" fillId="2" borderId="0" xfId="0" applyFont="1" applyFill="1" applyBorder="1" applyAlignment="1">
      <alignment vertical="center"/>
    </xf>
    <xf numFmtId="0" fontId="14" fillId="2" borderId="0" xfId="0" applyFont="1" applyFill="1" applyBorder="1" applyAlignment="1">
      <alignment horizontal="left" vertical="center"/>
    </xf>
    <xf numFmtId="0" fontId="14" fillId="2" borderId="7" xfId="0" applyFont="1" applyFill="1" applyBorder="1" applyAlignment="1">
      <alignment horizontal="left" vertical="center"/>
    </xf>
    <xf numFmtId="0" fontId="13" fillId="2" borderId="5" xfId="0" applyFont="1" applyFill="1" applyBorder="1" applyAlignment="1">
      <alignment horizontal="center" vertical="center"/>
    </xf>
    <xf numFmtId="178" fontId="14" fillId="2" borderId="0" xfId="0" applyNumberFormat="1" applyFont="1" applyFill="1" applyBorder="1" applyAlignment="1">
      <alignment horizontal="center" vertical="center" shrinkToFit="1"/>
    </xf>
    <xf numFmtId="178" fontId="14" fillId="2" borderId="0" xfId="0" applyNumberFormat="1" applyFont="1" applyFill="1" applyBorder="1" applyAlignment="1">
      <alignment horizontal="left" vertical="center" shrinkToFit="1"/>
    </xf>
    <xf numFmtId="178" fontId="14" fillId="2" borderId="7" xfId="0" applyNumberFormat="1" applyFont="1" applyFill="1" applyBorder="1" applyAlignment="1">
      <alignment horizontal="left" vertical="center" shrinkToFit="1"/>
    </xf>
    <xf numFmtId="0" fontId="16" fillId="2" borderId="0" xfId="0" applyFont="1" applyFill="1" applyBorder="1" applyAlignment="1">
      <alignment horizontal="left" vertical="center"/>
    </xf>
    <xf numFmtId="0" fontId="13" fillId="2" borderId="0" xfId="0" applyFont="1" applyFill="1" applyBorder="1" applyAlignment="1">
      <alignment horizontal="right" vertical="center"/>
    </xf>
    <xf numFmtId="0" fontId="13" fillId="2" borderId="0" xfId="0" applyFont="1" applyFill="1" applyBorder="1" applyAlignment="1" applyProtection="1">
      <alignment horizontal="left" vertical="top"/>
      <protection locked="0"/>
    </xf>
    <xf numFmtId="0" fontId="5" fillId="2" borderId="0" xfId="0" applyFont="1" applyFill="1" applyBorder="1" applyAlignment="1">
      <alignment horizontal="right" vertical="center"/>
    </xf>
    <xf numFmtId="0" fontId="13" fillId="2" borderId="0" xfId="0" applyFont="1" applyFill="1" applyBorder="1" applyAlignment="1">
      <alignment horizontal="center" vertical="top"/>
    </xf>
    <xf numFmtId="0" fontId="13" fillId="2" borderId="0" xfId="0" applyFont="1" applyFill="1" applyBorder="1" applyAlignment="1" applyProtection="1">
      <alignment horizontal="left" vertical="top" wrapText="1"/>
      <protection locked="0"/>
    </xf>
    <xf numFmtId="0" fontId="13" fillId="4" borderId="13" xfId="0" applyFont="1" applyFill="1" applyBorder="1" applyAlignment="1">
      <alignment horizontal="center" vertical="center"/>
    </xf>
    <xf numFmtId="0" fontId="13" fillId="4" borderId="14" xfId="0" applyFont="1" applyFill="1" applyBorder="1" applyAlignment="1">
      <alignment horizontal="center" vertical="center"/>
    </xf>
    <xf numFmtId="0" fontId="13" fillId="4" borderId="15" xfId="0" applyFont="1" applyFill="1" applyBorder="1" applyAlignment="1">
      <alignment horizontal="center" vertical="center"/>
    </xf>
    <xf numFmtId="0" fontId="13" fillId="4" borderId="16" xfId="0" applyFont="1" applyFill="1" applyBorder="1" applyAlignment="1">
      <alignment horizontal="center" vertical="center"/>
    </xf>
    <xf numFmtId="0" fontId="13" fillId="4" borderId="17" xfId="0" applyFont="1" applyFill="1" applyBorder="1" applyAlignment="1">
      <alignment horizontal="center" vertical="center"/>
    </xf>
    <xf numFmtId="0" fontId="13" fillId="4" borderId="18" xfId="0" applyFont="1" applyFill="1" applyBorder="1" applyAlignment="1">
      <alignment horizontal="center" vertical="center"/>
    </xf>
    <xf numFmtId="178" fontId="13" fillId="2" borderId="0" xfId="0" applyNumberFormat="1" applyFont="1" applyFill="1" applyBorder="1" applyAlignment="1" applyProtection="1">
      <alignment horizontal="left" vertical="center"/>
      <protection locked="0"/>
    </xf>
    <xf numFmtId="0" fontId="13" fillId="4" borderId="21" xfId="0" applyFont="1" applyFill="1" applyBorder="1" applyAlignment="1">
      <alignment horizontal="center" vertical="center"/>
    </xf>
    <xf numFmtId="0" fontId="13" fillId="4" borderId="22" xfId="0" applyFont="1" applyFill="1" applyBorder="1" applyAlignment="1">
      <alignment horizontal="center" vertical="center"/>
    </xf>
    <xf numFmtId="0" fontId="0" fillId="2" borderId="1" xfId="0" applyFill="1" applyBorder="1" applyAlignment="1" applyProtection="1">
      <alignment horizontal="center" vertical="center"/>
    </xf>
    <xf numFmtId="0" fontId="0" fillId="2" borderId="2" xfId="0" applyFill="1" applyBorder="1" applyAlignment="1" applyProtection="1">
      <alignment horizontal="center" vertical="center"/>
    </xf>
    <xf numFmtId="0" fontId="0" fillId="2" borderId="10" xfId="0" applyFill="1" applyBorder="1" applyAlignment="1" applyProtection="1">
      <alignment horizontal="center" vertical="center"/>
    </xf>
    <xf numFmtId="0" fontId="0" fillId="2" borderId="1" xfId="0" applyFill="1" applyBorder="1" applyAlignment="1" applyProtection="1">
      <alignment horizontal="center" vertical="center"/>
      <protection locked="0"/>
    </xf>
    <xf numFmtId="0" fontId="0" fillId="2" borderId="2" xfId="0" applyFill="1" applyBorder="1" applyAlignment="1" applyProtection="1">
      <alignment horizontal="center" vertical="center"/>
      <protection locked="0"/>
    </xf>
    <xf numFmtId="0" fontId="0" fillId="2" borderId="10" xfId="0" applyFill="1" applyBorder="1" applyAlignment="1" applyProtection="1">
      <alignment horizontal="center" vertical="center"/>
      <protection locked="0"/>
    </xf>
    <xf numFmtId="58" fontId="0" fillId="2" borderId="1" xfId="0" applyNumberFormat="1" applyFill="1" applyBorder="1" applyAlignment="1" applyProtection="1">
      <alignment horizontal="center" vertical="center"/>
      <protection locked="0"/>
    </xf>
    <xf numFmtId="49" fontId="0" fillId="2" borderId="1" xfId="0" applyNumberFormat="1" applyFill="1" applyBorder="1" applyAlignment="1" applyProtection="1">
      <alignment horizontal="center" vertical="center"/>
      <protection locked="0"/>
    </xf>
    <xf numFmtId="49" fontId="0" fillId="2" borderId="2" xfId="0" applyNumberFormat="1" applyFill="1" applyBorder="1" applyAlignment="1" applyProtection="1">
      <alignment horizontal="center" vertical="center"/>
      <protection locked="0"/>
    </xf>
    <xf numFmtId="49" fontId="0" fillId="2" borderId="10" xfId="0" applyNumberFormat="1" applyFill="1" applyBorder="1" applyAlignment="1" applyProtection="1">
      <alignment horizontal="center" vertical="center"/>
      <protection locked="0"/>
    </xf>
    <xf numFmtId="0" fontId="13" fillId="2" borderId="11" xfId="0" applyFont="1" applyFill="1" applyBorder="1" applyAlignment="1">
      <alignment horizontal="center" vertical="center"/>
    </xf>
    <xf numFmtId="0" fontId="16" fillId="2" borderId="8" xfId="0" applyFont="1" applyFill="1" applyBorder="1" applyAlignment="1" applyProtection="1">
      <alignment horizontal="center" vertical="center"/>
    </xf>
    <xf numFmtId="0" fontId="16" fillId="2" borderId="11" xfId="0" applyFont="1" applyFill="1" applyBorder="1" applyAlignment="1" applyProtection="1">
      <alignment horizontal="center" vertical="center"/>
    </xf>
    <xf numFmtId="0" fontId="0" fillId="2" borderId="8" xfId="0" applyFill="1" applyBorder="1" applyAlignment="1" applyProtection="1">
      <alignment horizontal="center" vertical="center"/>
    </xf>
    <xf numFmtId="0" fontId="0" fillId="2" borderId="11" xfId="0" applyFill="1" applyBorder="1" applyAlignment="1" applyProtection="1">
      <alignment horizontal="center" vertical="center"/>
    </xf>
    <xf numFmtId="0" fontId="0" fillId="2" borderId="9" xfId="0" applyFill="1" applyBorder="1" applyAlignment="1" applyProtection="1">
      <alignment horizontal="center" vertical="center"/>
    </xf>
    <xf numFmtId="0" fontId="13" fillId="2" borderId="0" xfId="0" applyFont="1" applyFill="1" applyBorder="1" applyAlignment="1">
      <alignment horizontal="distributed" vertical="center"/>
    </xf>
    <xf numFmtId="0" fontId="13" fillId="2" borderId="23" xfId="0" applyFont="1" applyFill="1" applyBorder="1" applyAlignment="1">
      <alignment horizontal="center"/>
    </xf>
    <xf numFmtId="0" fontId="13" fillId="2" borderId="24" xfId="0" applyFont="1" applyFill="1" applyBorder="1" applyAlignment="1">
      <alignment horizontal="center"/>
    </xf>
    <xf numFmtId="0" fontId="13" fillId="2" borderId="0" xfId="0" applyFont="1" applyFill="1" applyBorder="1" applyAlignment="1" applyProtection="1">
      <alignment horizontal="center" vertical="center"/>
      <protection locked="0"/>
    </xf>
    <xf numFmtId="0" fontId="16" fillId="2" borderId="1" xfId="0" applyFont="1" applyFill="1" applyBorder="1" applyAlignment="1" applyProtection="1">
      <alignment horizontal="center" vertical="center"/>
    </xf>
    <xf numFmtId="0" fontId="16" fillId="2" borderId="2" xfId="0" applyFont="1" applyFill="1" applyBorder="1" applyAlignment="1" applyProtection="1">
      <alignment horizontal="center" vertical="center"/>
    </xf>
    <xf numFmtId="179" fontId="7" fillId="0" borderId="0" xfId="0" applyNumberFormat="1" applyFont="1" applyBorder="1" applyAlignment="1" applyProtection="1">
      <alignment horizontal="left"/>
    </xf>
    <xf numFmtId="0" fontId="11" fillId="0" borderId="0" xfId="0" applyNumberFormat="1" applyFont="1" applyBorder="1" applyAlignment="1" applyProtection="1">
      <alignment horizontal="left" indent="1" shrinkToFit="1"/>
    </xf>
    <xf numFmtId="0" fontId="7" fillId="0" borderId="0" xfId="0" applyFont="1" applyBorder="1" applyAlignment="1" applyProtection="1">
      <alignment shrinkToFit="1"/>
    </xf>
    <xf numFmtId="0" fontId="8" fillId="0" borderId="25" xfId="0" applyFont="1" applyBorder="1" applyAlignment="1" applyProtection="1">
      <alignment horizontal="center" vertical="center" wrapText="1"/>
      <protection locked="0"/>
    </xf>
    <xf numFmtId="0" fontId="8" fillId="0" borderId="26" xfId="0" applyFont="1" applyBorder="1" applyAlignment="1" applyProtection="1">
      <alignment horizontal="center" vertical="center" wrapText="1"/>
      <protection locked="0"/>
    </xf>
    <xf numFmtId="0" fontId="8" fillId="0" borderId="27" xfId="0" applyFont="1" applyBorder="1" applyAlignment="1" applyProtection="1">
      <alignment horizontal="center" vertical="center" wrapText="1"/>
      <protection locked="0"/>
    </xf>
    <xf numFmtId="0" fontId="9" fillId="0" borderId="0" xfId="0" applyFont="1" applyBorder="1" applyAlignment="1" applyProtection="1">
      <alignment horizontal="left" vertical="center" wrapText="1"/>
    </xf>
    <xf numFmtId="0" fontId="9" fillId="0" borderId="0" xfId="0" applyFont="1" applyBorder="1" applyAlignment="1" applyProtection="1">
      <alignment horizontal="left" vertical="center"/>
    </xf>
    <xf numFmtId="0" fontId="10" fillId="0" borderId="0" xfId="0" applyFont="1" applyBorder="1" applyAlignment="1" applyProtection="1">
      <alignment horizontal="center"/>
    </xf>
    <xf numFmtId="176" fontId="11" fillId="0" borderId="0" xfId="0" applyNumberFormat="1" applyFont="1" applyBorder="1" applyAlignment="1" applyProtection="1">
      <alignment horizontal="center"/>
    </xf>
    <xf numFmtId="0" fontId="12" fillId="0" borderId="0" xfId="0" applyFont="1" applyBorder="1" applyAlignment="1" applyProtection="1">
      <alignment horizontal="center"/>
    </xf>
    <xf numFmtId="0" fontId="7" fillId="0" borderId="0" xfId="0" applyNumberFormat="1" applyFont="1" applyBorder="1" applyAlignment="1" applyProtection="1">
      <alignment horizontal="left" indent="1" shrinkToFit="1"/>
    </xf>
    <xf numFmtId="176" fontId="11" fillId="0" borderId="0" xfId="0" applyNumberFormat="1" applyFont="1" applyBorder="1" applyAlignment="1" applyProtection="1">
      <alignment horizont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3</xdr:row>
          <xdr:rowOff>0</xdr:rowOff>
        </xdr:from>
        <xdr:to>
          <xdr:col>11</xdr:col>
          <xdr:colOff>323850</xdr:colOff>
          <xdr:row>8</xdr:row>
          <xdr:rowOff>0</xdr:rowOff>
        </xdr:to>
        <xdr:pic>
          <xdr:nvPicPr>
            <xdr:cNvPr id="2" name="図 1">
              <a:extLst>
                <a:ext uri="{FF2B5EF4-FFF2-40B4-BE49-F238E27FC236}">
                  <a16:creationId xmlns:a16="http://schemas.microsoft.com/office/drawing/2014/main" id="{00000000-0008-0000-0000-000002000000}"/>
                </a:ext>
              </a:extLst>
            </xdr:cNvPr>
            <xdr:cNvPicPr>
              <a:picLocks noChangeAspect="1" noChangeArrowheads="1"/>
              <a:extLst>
                <a:ext uri="{84589F7E-364E-4C9E-8A38-B11213B215E9}">
                  <a14:cameraTool cellRange="$AL$4:$BO$8" spid="_x0000_s1230"/>
                </a:ext>
              </a:extLst>
            </xdr:cNvPicPr>
          </xdr:nvPicPr>
          <xdr:blipFill>
            <a:blip xmlns:r="http://schemas.openxmlformats.org/officeDocument/2006/relationships" r:embed="rId1"/>
            <a:srcRect/>
            <a:stretch>
              <a:fillRect/>
            </a:stretch>
          </xdr:blipFill>
          <xdr:spPr bwMode="auto">
            <a:xfrm>
              <a:off x="209550" y="390525"/>
              <a:ext cx="3238500" cy="83820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11</xdr:row>
          <xdr:rowOff>0</xdr:rowOff>
        </xdr:from>
        <xdr:to>
          <xdr:col>11</xdr:col>
          <xdr:colOff>320040</xdr:colOff>
          <xdr:row>16</xdr:row>
          <xdr:rowOff>0</xdr:rowOff>
        </xdr:to>
        <xdr:pic>
          <xdr:nvPicPr>
            <xdr:cNvPr id="3" name="図 2">
              <a:extLst>
                <a:ext uri="{FF2B5EF4-FFF2-40B4-BE49-F238E27FC236}">
                  <a16:creationId xmlns:a16="http://schemas.microsoft.com/office/drawing/2014/main" id="{00000000-0008-0000-0000-000003000000}"/>
                </a:ext>
              </a:extLst>
            </xdr:cNvPr>
            <xdr:cNvPicPr>
              <a:picLocks noChangeAspect="1" noChangeArrowheads="1"/>
              <a:extLst>
                <a:ext uri="{84589F7E-364E-4C9E-8A38-B11213B215E9}">
                  <a14:cameraTool cellRange="$AL$4:$BO$8" spid="_x0000_s1231"/>
                </a:ext>
              </a:extLst>
            </xdr:cNvPicPr>
          </xdr:nvPicPr>
          <xdr:blipFill>
            <a:blip xmlns:r="http://schemas.openxmlformats.org/officeDocument/2006/relationships" r:embed="rId1"/>
            <a:srcRect/>
            <a:stretch>
              <a:fillRect/>
            </a:stretch>
          </xdr:blipFill>
          <xdr:spPr bwMode="auto">
            <a:xfrm>
              <a:off x="219075" y="1390650"/>
              <a:ext cx="3429000" cy="857250"/>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editAs="oneCell">
    <xdr:from>
      <xdr:col>2</xdr:col>
      <xdr:colOff>0</xdr:colOff>
      <xdr:row>3</xdr:row>
      <xdr:rowOff>0</xdr:rowOff>
    </xdr:from>
    <xdr:to>
      <xdr:col>11</xdr:col>
      <xdr:colOff>320040</xdr:colOff>
      <xdr:row>8</xdr:row>
      <xdr:rowOff>0</xdr:rowOff>
    </xdr:to>
    <xdr:sp macro="" textlink="">
      <xdr:nvSpPr>
        <xdr:cNvPr id="1072" name="AutoShape 48">
          <a:extLst>
            <a:ext uri="{FF2B5EF4-FFF2-40B4-BE49-F238E27FC236}">
              <a16:creationId xmlns:a16="http://schemas.microsoft.com/office/drawing/2014/main" id="{00000000-0008-0000-0000-000030040000}"/>
            </a:ext>
          </a:extLst>
        </xdr:cNvPr>
        <xdr:cNvSpPr>
          <a:spLocks noChangeAspect="1" noChangeArrowheads="1"/>
        </xdr:cNvSpPr>
      </xdr:nvSpPr>
      <xdr:spPr bwMode="auto">
        <a:xfrm>
          <a:off x="219075" y="390525"/>
          <a:ext cx="3429000" cy="8572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13</xdr:col>
      <xdr:colOff>1435</xdr:colOff>
      <xdr:row>9</xdr:row>
      <xdr:rowOff>104775</xdr:rowOff>
    </xdr:from>
    <xdr:to>
      <xdr:col>13</xdr:col>
      <xdr:colOff>398084</xdr:colOff>
      <xdr:row>11</xdr:row>
      <xdr:rowOff>207644</xdr:rowOff>
    </xdr:to>
    <xdr:pic>
      <xdr:nvPicPr>
        <xdr:cNvPr id="2" name="図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schemeClr val="bg2">
              <a:shade val="45000"/>
              <a:satMod val="135000"/>
            </a:schemeClr>
            <a:prstClr val="white"/>
          </a:duotone>
          <a:extLst>
            <a:ext uri="{28A0092B-C50C-407E-A947-70E740481C1C}">
              <a14:useLocalDpi xmlns:a14="http://schemas.microsoft.com/office/drawing/2010/main" val="0"/>
            </a:ext>
          </a:extLst>
        </a:blip>
        <a:stretch>
          <a:fillRect/>
        </a:stretch>
      </xdr:blipFill>
      <xdr:spPr>
        <a:xfrm>
          <a:off x="6611785" y="1685925"/>
          <a:ext cx="400459" cy="438149"/>
        </a:xfrm>
        <a:prstGeom prst="rect">
          <a:avLst/>
        </a:prstGeom>
        <a:ln w="34925" cap="rnd">
          <a:solidFill>
            <a:schemeClr val="bg1">
              <a:lumMod val="85000"/>
            </a:schemeClr>
          </a:solidFill>
          <a:bevel/>
        </a:ln>
      </xdr:spPr>
    </xdr:pic>
    <xdr:clientData/>
  </xdr:twoCellAnchor>
  <xdr:oneCellAnchor>
    <xdr:from>
      <xdr:col>6</xdr:col>
      <xdr:colOff>1435</xdr:colOff>
      <xdr:row>9</xdr:row>
      <xdr:rowOff>104775</xdr:rowOff>
    </xdr:from>
    <xdr:ext cx="400459" cy="438149"/>
    <xdr:pic>
      <xdr:nvPicPr>
        <xdr:cNvPr id="4" name="図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schemeClr val="bg2">
              <a:shade val="45000"/>
              <a:satMod val="135000"/>
            </a:schemeClr>
            <a:prstClr val="white"/>
          </a:duotone>
          <a:extLst>
            <a:ext uri="{28A0092B-C50C-407E-A947-70E740481C1C}">
              <a14:useLocalDpi xmlns:a14="http://schemas.microsoft.com/office/drawing/2010/main" val="0"/>
            </a:ext>
          </a:extLst>
        </a:blip>
        <a:stretch>
          <a:fillRect/>
        </a:stretch>
      </xdr:blipFill>
      <xdr:spPr>
        <a:xfrm>
          <a:off x="3058960" y="1685925"/>
          <a:ext cx="400459" cy="438149"/>
        </a:xfrm>
        <a:prstGeom prst="rect">
          <a:avLst/>
        </a:prstGeom>
        <a:ln w="34925" cap="rnd">
          <a:solidFill>
            <a:schemeClr val="bg1">
              <a:lumMod val="85000"/>
            </a:schemeClr>
          </a:solidFill>
          <a:bevel/>
        </a:ln>
      </xdr:spPr>
    </xdr:pic>
    <xdr:clientData/>
  </xdr:oneCellAnchor>
  <xdr:oneCellAnchor>
    <xdr:from>
      <xdr:col>6</xdr:col>
      <xdr:colOff>1435</xdr:colOff>
      <xdr:row>21</xdr:row>
      <xdr:rowOff>104775</xdr:rowOff>
    </xdr:from>
    <xdr:ext cx="400459" cy="438149"/>
    <xdr:pic>
      <xdr:nvPicPr>
        <xdr:cNvPr id="5" name="図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schemeClr val="bg2">
              <a:shade val="45000"/>
              <a:satMod val="135000"/>
            </a:schemeClr>
            <a:prstClr val="white"/>
          </a:duotone>
          <a:extLst>
            <a:ext uri="{28A0092B-C50C-407E-A947-70E740481C1C}">
              <a14:useLocalDpi xmlns:a14="http://schemas.microsoft.com/office/drawing/2010/main" val="0"/>
            </a:ext>
          </a:extLst>
        </a:blip>
        <a:stretch>
          <a:fillRect/>
        </a:stretch>
      </xdr:blipFill>
      <xdr:spPr>
        <a:xfrm>
          <a:off x="3058960" y="3867150"/>
          <a:ext cx="400459" cy="438149"/>
        </a:xfrm>
        <a:prstGeom prst="rect">
          <a:avLst/>
        </a:prstGeom>
        <a:ln w="34925" cap="rnd">
          <a:solidFill>
            <a:schemeClr val="bg1">
              <a:lumMod val="85000"/>
            </a:schemeClr>
          </a:solidFill>
          <a:bevel/>
        </a:ln>
      </xdr:spPr>
    </xdr:pic>
    <xdr:clientData/>
  </xdr:oneCellAnchor>
  <xdr:oneCellAnchor>
    <xdr:from>
      <xdr:col>13</xdr:col>
      <xdr:colOff>1435</xdr:colOff>
      <xdr:row>21</xdr:row>
      <xdr:rowOff>104775</xdr:rowOff>
    </xdr:from>
    <xdr:ext cx="400459" cy="438149"/>
    <xdr:pic>
      <xdr:nvPicPr>
        <xdr:cNvPr id="6" name="図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schemeClr val="bg2">
              <a:shade val="45000"/>
              <a:satMod val="135000"/>
            </a:schemeClr>
            <a:prstClr val="white"/>
          </a:duotone>
          <a:extLst>
            <a:ext uri="{28A0092B-C50C-407E-A947-70E740481C1C}">
              <a14:useLocalDpi xmlns:a14="http://schemas.microsoft.com/office/drawing/2010/main" val="0"/>
            </a:ext>
          </a:extLst>
        </a:blip>
        <a:stretch>
          <a:fillRect/>
        </a:stretch>
      </xdr:blipFill>
      <xdr:spPr>
        <a:xfrm>
          <a:off x="6611785" y="3867150"/>
          <a:ext cx="400459" cy="438149"/>
        </a:xfrm>
        <a:prstGeom prst="rect">
          <a:avLst/>
        </a:prstGeom>
        <a:ln w="34925" cap="rnd">
          <a:solidFill>
            <a:schemeClr val="bg1">
              <a:lumMod val="85000"/>
            </a:schemeClr>
          </a:solidFill>
          <a:bevel/>
        </a:ln>
      </xdr:spPr>
    </xdr:pic>
    <xdr:clientData/>
  </xdr:oneCellAnchor>
  <xdr:oneCellAnchor>
    <xdr:from>
      <xdr:col>6</xdr:col>
      <xdr:colOff>1435</xdr:colOff>
      <xdr:row>33</xdr:row>
      <xdr:rowOff>104775</xdr:rowOff>
    </xdr:from>
    <xdr:ext cx="400459" cy="438149"/>
    <xdr:pic>
      <xdr:nvPicPr>
        <xdr:cNvPr id="7" name="図 6">
          <a:extLst>
            <a:ext uri="{FF2B5EF4-FFF2-40B4-BE49-F238E27FC236}">
              <a16:creationId xmlns:a16="http://schemas.microsoft.com/office/drawing/2014/main" id="{00000000-0008-0000-0100-000007000000}"/>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schemeClr val="bg2">
              <a:shade val="45000"/>
              <a:satMod val="135000"/>
            </a:schemeClr>
            <a:prstClr val="white"/>
          </a:duotone>
          <a:extLst>
            <a:ext uri="{28A0092B-C50C-407E-A947-70E740481C1C}">
              <a14:useLocalDpi xmlns:a14="http://schemas.microsoft.com/office/drawing/2010/main" val="0"/>
            </a:ext>
          </a:extLst>
        </a:blip>
        <a:stretch>
          <a:fillRect/>
        </a:stretch>
      </xdr:blipFill>
      <xdr:spPr>
        <a:xfrm>
          <a:off x="3058960" y="6048375"/>
          <a:ext cx="400459" cy="438149"/>
        </a:xfrm>
        <a:prstGeom prst="rect">
          <a:avLst/>
        </a:prstGeom>
        <a:ln w="34925" cap="rnd">
          <a:solidFill>
            <a:schemeClr val="bg1">
              <a:lumMod val="85000"/>
            </a:schemeClr>
          </a:solidFill>
          <a:bevel/>
        </a:ln>
      </xdr:spPr>
    </xdr:pic>
    <xdr:clientData/>
  </xdr:oneCellAnchor>
  <xdr:oneCellAnchor>
    <xdr:from>
      <xdr:col>13</xdr:col>
      <xdr:colOff>1435</xdr:colOff>
      <xdr:row>33</xdr:row>
      <xdr:rowOff>104775</xdr:rowOff>
    </xdr:from>
    <xdr:ext cx="400459" cy="438149"/>
    <xdr:pic>
      <xdr:nvPicPr>
        <xdr:cNvPr id="8" name="図 7">
          <a:extLst>
            <a:ext uri="{FF2B5EF4-FFF2-40B4-BE49-F238E27FC236}">
              <a16:creationId xmlns:a16="http://schemas.microsoft.com/office/drawing/2014/main" id="{00000000-0008-0000-0100-000008000000}"/>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schemeClr val="bg2">
              <a:shade val="45000"/>
              <a:satMod val="135000"/>
            </a:schemeClr>
            <a:prstClr val="white"/>
          </a:duotone>
          <a:extLst>
            <a:ext uri="{28A0092B-C50C-407E-A947-70E740481C1C}">
              <a14:useLocalDpi xmlns:a14="http://schemas.microsoft.com/office/drawing/2010/main" val="0"/>
            </a:ext>
          </a:extLst>
        </a:blip>
        <a:stretch>
          <a:fillRect/>
        </a:stretch>
      </xdr:blipFill>
      <xdr:spPr>
        <a:xfrm>
          <a:off x="6611785" y="6048375"/>
          <a:ext cx="400459" cy="438149"/>
        </a:xfrm>
        <a:prstGeom prst="rect">
          <a:avLst/>
        </a:prstGeom>
        <a:ln w="34925" cap="rnd">
          <a:solidFill>
            <a:schemeClr val="bg1">
              <a:lumMod val="85000"/>
            </a:schemeClr>
          </a:solidFill>
          <a:bevel/>
        </a:ln>
      </xdr:spPr>
    </xdr:pic>
    <xdr:clientData/>
  </xdr:oneCellAnchor>
  <xdr:oneCellAnchor>
    <xdr:from>
      <xdr:col>6</xdr:col>
      <xdr:colOff>1435</xdr:colOff>
      <xdr:row>45</xdr:row>
      <xdr:rowOff>104775</xdr:rowOff>
    </xdr:from>
    <xdr:ext cx="400459" cy="438149"/>
    <xdr:pic>
      <xdr:nvPicPr>
        <xdr:cNvPr id="9" name="図 8">
          <a:extLst>
            <a:ext uri="{FF2B5EF4-FFF2-40B4-BE49-F238E27FC236}">
              <a16:creationId xmlns:a16="http://schemas.microsoft.com/office/drawing/2014/main" id="{00000000-0008-0000-0100-000009000000}"/>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schemeClr val="bg2">
              <a:shade val="45000"/>
              <a:satMod val="135000"/>
            </a:schemeClr>
            <a:prstClr val="white"/>
          </a:duotone>
          <a:extLst>
            <a:ext uri="{28A0092B-C50C-407E-A947-70E740481C1C}">
              <a14:useLocalDpi xmlns:a14="http://schemas.microsoft.com/office/drawing/2010/main" val="0"/>
            </a:ext>
          </a:extLst>
        </a:blip>
        <a:stretch>
          <a:fillRect/>
        </a:stretch>
      </xdr:blipFill>
      <xdr:spPr>
        <a:xfrm>
          <a:off x="3058960" y="8229600"/>
          <a:ext cx="400459" cy="438149"/>
        </a:xfrm>
        <a:prstGeom prst="rect">
          <a:avLst/>
        </a:prstGeom>
        <a:ln w="34925" cap="rnd">
          <a:solidFill>
            <a:schemeClr val="bg1">
              <a:lumMod val="85000"/>
            </a:schemeClr>
          </a:solidFill>
          <a:bevel/>
        </a:ln>
      </xdr:spPr>
    </xdr:pic>
    <xdr:clientData/>
  </xdr:oneCellAnchor>
  <xdr:oneCellAnchor>
    <xdr:from>
      <xdr:col>13</xdr:col>
      <xdr:colOff>1435</xdr:colOff>
      <xdr:row>45</xdr:row>
      <xdr:rowOff>104775</xdr:rowOff>
    </xdr:from>
    <xdr:ext cx="400459" cy="438149"/>
    <xdr:pic>
      <xdr:nvPicPr>
        <xdr:cNvPr id="10" name="図 9">
          <a:extLst>
            <a:ext uri="{FF2B5EF4-FFF2-40B4-BE49-F238E27FC236}">
              <a16:creationId xmlns:a16="http://schemas.microsoft.com/office/drawing/2014/main" id="{00000000-0008-0000-0100-00000A000000}"/>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schemeClr val="bg2">
              <a:shade val="45000"/>
              <a:satMod val="135000"/>
            </a:schemeClr>
            <a:prstClr val="white"/>
          </a:duotone>
          <a:extLst>
            <a:ext uri="{28A0092B-C50C-407E-A947-70E740481C1C}">
              <a14:useLocalDpi xmlns:a14="http://schemas.microsoft.com/office/drawing/2010/main" val="0"/>
            </a:ext>
          </a:extLst>
        </a:blip>
        <a:stretch>
          <a:fillRect/>
        </a:stretch>
      </xdr:blipFill>
      <xdr:spPr>
        <a:xfrm>
          <a:off x="6611785" y="8229600"/>
          <a:ext cx="400459" cy="438149"/>
        </a:xfrm>
        <a:prstGeom prst="rect">
          <a:avLst/>
        </a:prstGeom>
        <a:ln w="34925" cap="rnd">
          <a:solidFill>
            <a:schemeClr val="bg1">
              <a:lumMod val="85000"/>
            </a:schemeClr>
          </a:solidFill>
          <a:bevel/>
        </a:ln>
      </xdr:spPr>
    </xdr:pic>
    <xdr:clientData/>
  </xdr:oneCellAnchor>
  <xdr:oneCellAnchor>
    <xdr:from>
      <xdr:col>6</xdr:col>
      <xdr:colOff>1435</xdr:colOff>
      <xdr:row>57</xdr:row>
      <xdr:rowOff>104775</xdr:rowOff>
    </xdr:from>
    <xdr:ext cx="400459" cy="438149"/>
    <xdr:pic>
      <xdr:nvPicPr>
        <xdr:cNvPr id="11" name="図 10">
          <a:extLst>
            <a:ext uri="{FF2B5EF4-FFF2-40B4-BE49-F238E27FC236}">
              <a16:creationId xmlns:a16="http://schemas.microsoft.com/office/drawing/2014/main" id="{00000000-0008-0000-0100-00000B000000}"/>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schemeClr val="bg2">
              <a:shade val="45000"/>
              <a:satMod val="135000"/>
            </a:schemeClr>
            <a:prstClr val="white"/>
          </a:duotone>
          <a:extLst>
            <a:ext uri="{28A0092B-C50C-407E-A947-70E740481C1C}">
              <a14:useLocalDpi xmlns:a14="http://schemas.microsoft.com/office/drawing/2010/main" val="0"/>
            </a:ext>
          </a:extLst>
        </a:blip>
        <a:stretch>
          <a:fillRect/>
        </a:stretch>
      </xdr:blipFill>
      <xdr:spPr>
        <a:xfrm>
          <a:off x="3058960" y="10410825"/>
          <a:ext cx="400459" cy="438149"/>
        </a:xfrm>
        <a:prstGeom prst="rect">
          <a:avLst/>
        </a:prstGeom>
        <a:ln w="34925" cap="rnd">
          <a:solidFill>
            <a:schemeClr val="bg1">
              <a:lumMod val="85000"/>
            </a:schemeClr>
          </a:solidFill>
          <a:bevel/>
        </a:ln>
      </xdr:spPr>
    </xdr:pic>
    <xdr:clientData/>
  </xdr:oneCellAnchor>
  <xdr:oneCellAnchor>
    <xdr:from>
      <xdr:col>13</xdr:col>
      <xdr:colOff>1435</xdr:colOff>
      <xdr:row>57</xdr:row>
      <xdr:rowOff>102870</xdr:rowOff>
    </xdr:from>
    <xdr:ext cx="400459" cy="438149"/>
    <xdr:pic>
      <xdr:nvPicPr>
        <xdr:cNvPr id="12" name="図 11">
          <a:extLst>
            <a:ext uri="{FF2B5EF4-FFF2-40B4-BE49-F238E27FC236}">
              <a16:creationId xmlns:a16="http://schemas.microsoft.com/office/drawing/2014/main" id="{00000000-0008-0000-0100-00000C000000}"/>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schemeClr val="bg2">
              <a:shade val="45000"/>
              <a:satMod val="135000"/>
            </a:schemeClr>
            <a:prstClr val="white"/>
          </a:duotone>
          <a:extLst>
            <a:ext uri="{28A0092B-C50C-407E-A947-70E740481C1C}">
              <a14:useLocalDpi xmlns:a14="http://schemas.microsoft.com/office/drawing/2010/main" val="0"/>
            </a:ext>
          </a:extLst>
        </a:blip>
        <a:stretch>
          <a:fillRect/>
        </a:stretch>
      </xdr:blipFill>
      <xdr:spPr>
        <a:xfrm>
          <a:off x="5764060" y="10494645"/>
          <a:ext cx="400459" cy="438149"/>
        </a:xfrm>
        <a:prstGeom prst="rect">
          <a:avLst/>
        </a:prstGeom>
        <a:ln w="34925" cap="rnd">
          <a:solidFill>
            <a:schemeClr val="bg1">
              <a:lumMod val="85000"/>
            </a:schemeClr>
          </a:solidFill>
          <a:bevel/>
        </a:ln>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13</xdr:col>
      <xdr:colOff>1435</xdr:colOff>
      <xdr:row>9</xdr:row>
      <xdr:rowOff>104775</xdr:rowOff>
    </xdr:from>
    <xdr:to>
      <xdr:col>13</xdr:col>
      <xdr:colOff>398084</xdr:colOff>
      <xdr:row>11</xdr:row>
      <xdr:rowOff>207644</xdr:rowOff>
    </xdr:to>
    <xdr:pic>
      <xdr:nvPicPr>
        <xdr:cNvPr id="2" name="図 1">
          <a:extLst>
            <a:ext uri="{FF2B5EF4-FFF2-40B4-BE49-F238E27FC236}">
              <a16:creationId xmlns:a16="http://schemas.microsoft.com/office/drawing/2014/main" id="{A2439BF9-9AE6-47E9-9B90-BAFB31338715}"/>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schemeClr val="bg2">
              <a:shade val="45000"/>
              <a:satMod val="135000"/>
            </a:schemeClr>
            <a:prstClr val="white"/>
          </a:duotone>
          <a:extLst>
            <a:ext uri="{28A0092B-C50C-407E-A947-70E740481C1C}">
              <a14:useLocalDpi xmlns:a14="http://schemas.microsoft.com/office/drawing/2010/main" val="0"/>
            </a:ext>
          </a:extLst>
        </a:blip>
        <a:stretch>
          <a:fillRect/>
        </a:stretch>
      </xdr:blipFill>
      <xdr:spPr>
        <a:xfrm>
          <a:off x="5764060" y="1845945"/>
          <a:ext cx="400459" cy="451484"/>
        </a:xfrm>
        <a:prstGeom prst="rect">
          <a:avLst/>
        </a:prstGeom>
        <a:ln w="34925" cap="rnd">
          <a:solidFill>
            <a:schemeClr val="bg1">
              <a:lumMod val="85000"/>
            </a:schemeClr>
          </a:solidFill>
          <a:bevel/>
        </a:ln>
      </xdr:spPr>
    </xdr:pic>
    <xdr:clientData/>
  </xdr:twoCellAnchor>
  <xdr:oneCellAnchor>
    <xdr:from>
      <xdr:col>6</xdr:col>
      <xdr:colOff>1435</xdr:colOff>
      <xdr:row>9</xdr:row>
      <xdr:rowOff>104775</xdr:rowOff>
    </xdr:from>
    <xdr:ext cx="400459" cy="438149"/>
    <xdr:pic>
      <xdr:nvPicPr>
        <xdr:cNvPr id="3" name="図 2">
          <a:extLst>
            <a:ext uri="{FF2B5EF4-FFF2-40B4-BE49-F238E27FC236}">
              <a16:creationId xmlns:a16="http://schemas.microsoft.com/office/drawing/2014/main" id="{DB3560D4-FEDD-4F95-929D-31C1FF47B116}"/>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schemeClr val="bg2">
              <a:shade val="45000"/>
              <a:satMod val="135000"/>
            </a:schemeClr>
            <a:prstClr val="white"/>
          </a:duotone>
          <a:extLst>
            <a:ext uri="{28A0092B-C50C-407E-A947-70E740481C1C}">
              <a14:useLocalDpi xmlns:a14="http://schemas.microsoft.com/office/drawing/2010/main" val="0"/>
            </a:ext>
          </a:extLst>
        </a:blip>
        <a:stretch>
          <a:fillRect/>
        </a:stretch>
      </xdr:blipFill>
      <xdr:spPr>
        <a:xfrm>
          <a:off x="2658910" y="1845945"/>
          <a:ext cx="400459" cy="438149"/>
        </a:xfrm>
        <a:prstGeom prst="rect">
          <a:avLst/>
        </a:prstGeom>
        <a:ln w="34925" cap="rnd">
          <a:solidFill>
            <a:schemeClr val="bg1">
              <a:lumMod val="85000"/>
            </a:schemeClr>
          </a:solidFill>
          <a:bevel/>
        </a:ln>
      </xdr:spPr>
    </xdr:pic>
    <xdr:clientData/>
  </xdr:oneCellAnchor>
  <xdr:oneCellAnchor>
    <xdr:from>
      <xdr:col>6</xdr:col>
      <xdr:colOff>1435</xdr:colOff>
      <xdr:row>21</xdr:row>
      <xdr:rowOff>104775</xdr:rowOff>
    </xdr:from>
    <xdr:ext cx="400459" cy="438149"/>
    <xdr:pic>
      <xdr:nvPicPr>
        <xdr:cNvPr id="4" name="図 3">
          <a:extLst>
            <a:ext uri="{FF2B5EF4-FFF2-40B4-BE49-F238E27FC236}">
              <a16:creationId xmlns:a16="http://schemas.microsoft.com/office/drawing/2014/main" id="{4B80BB4C-287F-4FDA-9CB9-B0291DB3E395}"/>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schemeClr val="bg2">
              <a:shade val="45000"/>
              <a:satMod val="135000"/>
            </a:schemeClr>
            <a:prstClr val="white"/>
          </a:duotone>
          <a:extLst>
            <a:ext uri="{28A0092B-C50C-407E-A947-70E740481C1C}">
              <a14:useLocalDpi xmlns:a14="http://schemas.microsoft.com/office/drawing/2010/main" val="0"/>
            </a:ext>
          </a:extLst>
        </a:blip>
        <a:stretch>
          <a:fillRect/>
        </a:stretch>
      </xdr:blipFill>
      <xdr:spPr>
        <a:xfrm>
          <a:off x="2658910" y="4008120"/>
          <a:ext cx="400459" cy="438149"/>
        </a:xfrm>
        <a:prstGeom prst="rect">
          <a:avLst/>
        </a:prstGeom>
        <a:ln w="34925" cap="rnd">
          <a:solidFill>
            <a:schemeClr val="bg1">
              <a:lumMod val="85000"/>
            </a:schemeClr>
          </a:solidFill>
          <a:bevel/>
        </a:ln>
      </xdr:spPr>
    </xdr:pic>
    <xdr:clientData/>
  </xdr:oneCellAnchor>
  <xdr:oneCellAnchor>
    <xdr:from>
      <xdr:col>13</xdr:col>
      <xdr:colOff>1435</xdr:colOff>
      <xdr:row>21</xdr:row>
      <xdr:rowOff>104775</xdr:rowOff>
    </xdr:from>
    <xdr:ext cx="400459" cy="438149"/>
    <xdr:pic>
      <xdr:nvPicPr>
        <xdr:cNvPr id="5" name="図 4">
          <a:extLst>
            <a:ext uri="{FF2B5EF4-FFF2-40B4-BE49-F238E27FC236}">
              <a16:creationId xmlns:a16="http://schemas.microsoft.com/office/drawing/2014/main" id="{8A47B9D7-4399-4032-A7CC-66628210ADD2}"/>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schemeClr val="bg2">
              <a:shade val="45000"/>
              <a:satMod val="135000"/>
            </a:schemeClr>
            <a:prstClr val="white"/>
          </a:duotone>
          <a:extLst>
            <a:ext uri="{28A0092B-C50C-407E-A947-70E740481C1C}">
              <a14:useLocalDpi xmlns:a14="http://schemas.microsoft.com/office/drawing/2010/main" val="0"/>
            </a:ext>
          </a:extLst>
        </a:blip>
        <a:stretch>
          <a:fillRect/>
        </a:stretch>
      </xdr:blipFill>
      <xdr:spPr>
        <a:xfrm>
          <a:off x="5764060" y="4008120"/>
          <a:ext cx="400459" cy="438149"/>
        </a:xfrm>
        <a:prstGeom prst="rect">
          <a:avLst/>
        </a:prstGeom>
        <a:ln w="34925" cap="rnd">
          <a:solidFill>
            <a:schemeClr val="bg1">
              <a:lumMod val="85000"/>
            </a:schemeClr>
          </a:solidFill>
          <a:bevel/>
        </a:ln>
      </xdr:spPr>
    </xdr:pic>
    <xdr:clientData/>
  </xdr:oneCellAnchor>
  <xdr:oneCellAnchor>
    <xdr:from>
      <xdr:col>6</xdr:col>
      <xdr:colOff>1435</xdr:colOff>
      <xdr:row>33</xdr:row>
      <xdr:rowOff>104775</xdr:rowOff>
    </xdr:from>
    <xdr:ext cx="400459" cy="438149"/>
    <xdr:pic>
      <xdr:nvPicPr>
        <xdr:cNvPr id="6" name="図 5">
          <a:extLst>
            <a:ext uri="{FF2B5EF4-FFF2-40B4-BE49-F238E27FC236}">
              <a16:creationId xmlns:a16="http://schemas.microsoft.com/office/drawing/2014/main" id="{5F40F652-675A-44AB-84CA-FF3BA802CDCF}"/>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schemeClr val="bg2">
              <a:shade val="45000"/>
              <a:satMod val="135000"/>
            </a:schemeClr>
            <a:prstClr val="white"/>
          </a:duotone>
          <a:extLst>
            <a:ext uri="{28A0092B-C50C-407E-A947-70E740481C1C}">
              <a14:useLocalDpi xmlns:a14="http://schemas.microsoft.com/office/drawing/2010/main" val="0"/>
            </a:ext>
          </a:extLst>
        </a:blip>
        <a:stretch>
          <a:fillRect/>
        </a:stretch>
      </xdr:blipFill>
      <xdr:spPr>
        <a:xfrm>
          <a:off x="2658910" y="6170295"/>
          <a:ext cx="400459" cy="438149"/>
        </a:xfrm>
        <a:prstGeom prst="rect">
          <a:avLst/>
        </a:prstGeom>
        <a:ln w="34925" cap="rnd">
          <a:solidFill>
            <a:schemeClr val="bg1">
              <a:lumMod val="85000"/>
            </a:schemeClr>
          </a:solidFill>
          <a:bevel/>
        </a:ln>
      </xdr:spPr>
    </xdr:pic>
    <xdr:clientData/>
  </xdr:oneCellAnchor>
  <xdr:oneCellAnchor>
    <xdr:from>
      <xdr:col>13</xdr:col>
      <xdr:colOff>1435</xdr:colOff>
      <xdr:row>33</xdr:row>
      <xdr:rowOff>104775</xdr:rowOff>
    </xdr:from>
    <xdr:ext cx="400459" cy="438149"/>
    <xdr:pic>
      <xdr:nvPicPr>
        <xdr:cNvPr id="7" name="図 6">
          <a:extLst>
            <a:ext uri="{FF2B5EF4-FFF2-40B4-BE49-F238E27FC236}">
              <a16:creationId xmlns:a16="http://schemas.microsoft.com/office/drawing/2014/main" id="{B6A57557-F529-4A3F-8506-33F24D5DC9B0}"/>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schemeClr val="bg2">
              <a:shade val="45000"/>
              <a:satMod val="135000"/>
            </a:schemeClr>
            <a:prstClr val="white"/>
          </a:duotone>
          <a:extLst>
            <a:ext uri="{28A0092B-C50C-407E-A947-70E740481C1C}">
              <a14:useLocalDpi xmlns:a14="http://schemas.microsoft.com/office/drawing/2010/main" val="0"/>
            </a:ext>
          </a:extLst>
        </a:blip>
        <a:stretch>
          <a:fillRect/>
        </a:stretch>
      </xdr:blipFill>
      <xdr:spPr>
        <a:xfrm>
          <a:off x="5764060" y="6170295"/>
          <a:ext cx="400459" cy="438149"/>
        </a:xfrm>
        <a:prstGeom prst="rect">
          <a:avLst/>
        </a:prstGeom>
        <a:ln w="34925" cap="rnd">
          <a:solidFill>
            <a:schemeClr val="bg1">
              <a:lumMod val="85000"/>
            </a:schemeClr>
          </a:solidFill>
          <a:bevel/>
        </a:ln>
      </xdr:spPr>
    </xdr:pic>
    <xdr:clientData/>
  </xdr:oneCellAnchor>
  <xdr:oneCellAnchor>
    <xdr:from>
      <xdr:col>6</xdr:col>
      <xdr:colOff>1435</xdr:colOff>
      <xdr:row>45</xdr:row>
      <xdr:rowOff>104775</xdr:rowOff>
    </xdr:from>
    <xdr:ext cx="400459" cy="438149"/>
    <xdr:pic>
      <xdr:nvPicPr>
        <xdr:cNvPr id="8" name="図 7">
          <a:extLst>
            <a:ext uri="{FF2B5EF4-FFF2-40B4-BE49-F238E27FC236}">
              <a16:creationId xmlns:a16="http://schemas.microsoft.com/office/drawing/2014/main" id="{C70EF5B2-F577-43A7-9C8B-EF64A6475FAE}"/>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schemeClr val="bg2">
              <a:shade val="45000"/>
              <a:satMod val="135000"/>
            </a:schemeClr>
            <a:prstClr val="white"/>
          </a:duotone>
          <a:extLst>
            <a:ext uri="{28A0092B-C50C-407E-A947-70E740481C1C}">
              <a14:useLocalDpi xmlns:a14="http://schemas.microsoft.com/office/drawing/2010/main" val="0"/>
            </a:ext>
          </a:extLst>
        </a:blip>
        <a:stretch>
          <a:fillRect/>
        </a:stretch>
      </xdr:blipFill>
      <xdr:spPr>
        <a:xfrm>
          <a:off x="2658910" y="8332470"/>
          <a:ext cx="400459" cy="438149"/>
        </a:xfrm>
        <a:prstGeom prst="rect">
          <a:avLst/>
        </a:prstGeom>
        <a:ln w="34925" cap="rnd">
          <a:solidFill>
            <a:schemeClr val="bg1">
              <a:lumMod val="85000"/>
            </a:schemeClr>
          </a:solidFill>
          <a:bevel/>
        </a:ln>
      </xdr:spPr>
    </xdr:pic>
    <xdr:clientData/>
  </xdr:oneCellAnchor>
  <xdr:oneCellAnchor>
    <xdr:from>
      <xdr:col>13</xdr:col>
      <xdr:colOff>1435</xdr:colOff>
      <xdr:row>45</xdr:row>
      <xdr:rowOff>104775</xdr:rowOff>
    </xdr:from>
    <xdr:ext cx="400459" cy="438149"/>
    <xdr:pic>
      <xdr:nvPicPr>
        <xdr:cNvPr id="9" name="図 8">
          <a:extLst>
            <a:ext uri="{FF2B5EF4-FFF2-40B4-BE49-F238E27FC236}">
              <a16:creationId xmlns:a16="http://schemas.microsoft.com/office/drawing/2014/main" id="{F981D495-4300-471A-BDB5-67026DDFF19E}"/>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schemeClr val="bg2">
              <a:shade val="45000"/>
              <a:satMod val="135000"/>
            </a:schemeClr>
            <a:prstClr val="white"/>
          </a:duotone>
          <a:extLst>
            <a:ext uri="{28A0092B-C50C-407E-A947-70E740481C1C}">
              <a14:useLocalDpi xmlns:a14="http://schemas.microsoft.com/office/drawing/2010/main" val="0"/>
            </a:ext>
          </a:extLst>
        </a:blip>
        <a:stretch>
          <a:fillRect/>
        </a:stretch>
      </xdr:blipFill>
      <xdr:spPr>
        <a:xfrm>
          <a:off x="5764060" y="8332470"/>
          <a:ext cx="400459" cy="438149"/>
        </a:xfrm>
        <a:prstGeom prst="rect">
          <a:avLst/>
        </a:prstGeom>
        <a:ln w="34925" cap="rnd">
          <a:solidFill>
            <a:schemeClr val="bg1">
              <a:lumMod val="85000"/>
            </a:schemeClr>
          </a:solidFill>
          <a:bevel/>
        </a:ln>
      </xdr:spPr>
    </xdr:pic>
    <xdr:clientData/>
  </xdr:oneCellAnchor>
  <xdr:oneCellAnchor>
    <xdr:from>
      <xdr:col>6</xdr:col>
      <xdr:colOff>1435</xdr:colOff>
      <xdr:row>57</xdr:row>
      <xdr:rowOff>104775</xdr:rowOff>
    </xdr:from>
    <xdr:ext cx="400459" cy="438149"/>
    <xdr:pic>
      <xdr:nvPicPr>
        <xdr:cNvPr id="10" name="図 9">
          <a:extLst>
            <a:ext uri="{FF2B5EF4-FFF2-40B4-BE49-F238E27FC236}">
              <a16:creationId xmlns:a16="http://schemas.microsoft.com/office/drawing/2014/main" id="{EB20FDF8-D088-4119-9F36-DD0084A41B40}"/>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schemeClr val="bg2">
              <a:shade val="45000"/>
              <a:satMod val="135000"/>
            </a:schemeClr>
            <a:prstClr val="white"/>
          </a:duotone>
          <a:extLst>
            <a:ext uri="{28A0092B-C50C-407E-A947-70E740481C1C}">
              <a14:useLocalDpi xmlns:a14="http://schemas.microsoft.com/office/drawing/2010/main" val="0"/>
            </a:ext>
          </a:extLst>
        </a:blip>
        <a:stretch>
          <a:fillRect/>
        </a:stretch>
      </xdr:blipFill>
      <xdr:spPr>
        <a:xfrm>
          <a:off x="2658910" y="10494645"/>
          <a:ext cx="400459" cy="438149"/>
        </a:xfrm>
        <a:prstGeom prst="rect">
          <a:avLst/>
        </a:prstGeom>
        <a:ln w="34925" cap="rnd">
          <a:solidFill>
            <a:schemeClr val="bg1">
              <a:lumMod val="85000"/>
            </a:schemeClr>
          </a:solidFill>
          <a:bevel/>
        </a:ln>
      </xdr:spPr>
    </xdr:pic>
    <xdr:clientData/>
  </xdr:oneCellAnchor>
  <xdr:oneCellAnchor>
    <xdr:from>
      <xdr:col>13</xdr:col>
      <xdr:colOff>1435</xdr:colOff>
      <xdr:row>57</xdr:row>
      <xdr:rowOff>102870</xdr:rowOff>
    </xdr:from>
    <xdr:ext cx="400459" cy="438149"/>
    <xdr:pic>
      <xdr:nvPicPr>
        <xdr:cNvPr id="11" name="図 10">
          <a:extLst>
            <a:ext uri="{FF2B5EF4-FFF2-40B4-BE49-F238E27FC236}">
              <a16:creationId xmlns:a16="http://schemas.microsoft.com/office/drawing/2014/main" id="{8657ED68-8B56-4915-B6C5-F56D8E005E13}"/>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schemeClr val="bg2">
              <a:shade val="45000"/>
              <a:satMod val="135000"/>
            </a:schemeClr>
            <a:prstClr val="white"/>
          </a:duotone>
          <a:extLst>
            <a:ext uri="{28A0092B-C50C-407E-A947-70E740481C1C}">
              <a14:useLocalDpi xmlns:a14="http://schemas.microsoft.com/office/drawing/2010/main" val="0"/>
            </a:ext>
          </a:extLst>
        </a:blip>
        <a:stretch>
          <a:fillRect/>
        </a:stretch>
      </xdr:blipFill>
      <xdr:spPr>
        <a:xfrm>
          <a:off x="5764060" y="10492740"/>
          <a:ext cx="400459" cy="438149"/>
        </a:xfrm>
        <a:prstGeom prst="rect">
          <a:avLst/>
        </a:prstGeom>
        <a:ln w="34925" cap="rnd">
          <a:solidFill>
            <a:schemeClr val="bg1">
              <a:lumMod val="85000"/>
            </a:schemeClr>
          </a:solidFill>
          <a:bevel/>
        </a:ln>
      </xdr:spPr>
    </xdr:pic>
    <xdr:clientData/>
  </xdr:oneCellAnchor>
</xdr:wsDr>
</file>

<file path=xl/drawings/drawing4.xml><?xml version="1.0" encoding="utf-8"?>
<xdr:wsDr xmlns:xdr="http://schemas.openxmlformats.org/drawingml/2006/spreadsheetDrawing" xmlns:a="http://schemas.openxmlformats.org/drawingml/2006/main">
  <xdr:twoCellAnchor editAs="oneCell">
    <xdr:from>
      <xdr:col>13</xdr:col>
      <xdr:colOff>1435</xdr:colOff>
      <xdr:row>9</xdr:row>
      <xdr:rowOff>104775</xdr:rowOff>
    </xdr:from>
    <xdr:to>
      <xdr:col>13</xdr:col>
      <xdr:colOff>401894</xdr:colOff>
      <xdr:row>11</xdr:row>
      <xdr:rowOff>211454</xdr:rowOff>
    </xdr:to>
    <xdr:pic>
      <xdr:nvPicPr>
        <xdr:cNvPr id="2" name="図 1">
          <a:extLst>
            <a:ext uri="{FF2B5EF4-FFF2-40B4-BE49-F238E27FC236}">
              <a16:creationId xmlns:a16="http://schemas.microsoft.com/office/drawing/2014/main" id="{C01A0DE4-E26F-42AE-88B5-B72BDC174651}"/>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schemeClr val="bg2">
              <a:shade val="45000"/>
              <a:satMod val="135000"/>
            </a:schemeClr>
            <a:prstClr val="white"/>
          </a:duotone>
          <a:extLst>
            <a:ext uri="{28A0092B-C50C-407E-A947-70E740481C1C}">
              <a14:useLocalDpi xmlns:a14="http://schemas.microsoft.com/office/drawing/2010/main" val="0"/>
            </a:ext>
          </a:extLst>
        </a:blip>
        <a:stretch>
          <a:fillRect/>
        </a:stretch>
      </xdr:blipFill>
      <xdr:spPr>
        <a:xfrm>
          <a:off x="5764060" y="1845945"/>
          <a:ext cx="400459" cy="451484"/>
        </a:xfrm>
        <a:prstGeom prst="rect">
          <a:avLst/>
        </a:prstGeom>
        <a:ln w="34925" cap="rnd">
          <a:solidFill>
            <a:schemeClr val="bg1">
              <a:lumMod val="85000"/>
            </a:schemeClr>
          </a:solidFill>
          <a:bevel/>
        </a:ln>
      </xdr:spPr>
    </xdr:pic>
    <xdr:clientData/>
  </xdr:twoCellAnchor>
  <xdr:oneCellAnchor>
    <xdr:from>
      <xdr:col>6</xdr:col>
      <xdr:colOff>1435</xdr:colOff>
      <xdr:row>9</xdr:row>
      <xdr:rowOff>104775</xdr:rowOff>
    </xdr:from>
    <xdr:ext cx="400459" cy="438149"/>
    <xdr:pic>
      <xdr:nvPicPr>
        <xdr:cNvPr id="3" name="図 2">
          <a:extLst>
            <a:ext uri="{FF2B5EF4-FFF2-40B4-BE49-F238E27FC236}">
              <a16:creationId xmlns:a16="http://schemas.microsoft.com/office/drawing/2014/main" id="{952F5AD1-7716-427E-BAA2-4B128865CEA7}"/>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schemeClr val="bg2">
              <a:shade val="45000"/>
              <a:satMod val="135000"/>
            </a:schemeClr>
            <a:prstClr val="white"/>
          </a:duotone>
          <a:extLst>
            <a:ext uri="{28A0092B-C50C-407E-A947-70E740481C1C}">
              <a14:useLocalDpi xmlns:a14="http://schemas.microsoft.com/office/drawing/2010/main" val="0"/>
            </a:ext>
          </a:extLst>
        </a:blip>
        <a:stretch>
          <a:fillRect/>
        </a:stretch>
      </xdr:blipFill>
      <xdr:spPr>
        <a:xfrm>
          <a:off x="2658910" y="1845945"/>
          <a:ext cx="400459" cy="438149"/>
        </a:xfrm>
        <a:prstGeom prst="rect">
          <a:avLst/>
        </a:prstGeom>
        <a:ln w="34925" cap="rnd">
          <a:solidFill>
            <a:schemeClr val="bg1">
              <a:lumMod val="85000"/>
            </a:schemeClr>
          </a:solidFill>
          <a:bevel/>
        </a:ln>
      </xdr:spPr>
    </xdr:pic>
    <xdr:clientData/>
  </xdr:oneCellAnchor>
  <xdr:oneCellAnchor>
    <xdr:from>
      <xdr:col>6</xdr:col>
      <xdr:colOff>1435</xdr:colOff>
      <xdr:row>21</xdr:row>
      <xdr:rowOff>104775</xdr:rowOff>
    </xdr:from>
    <xdr:ext cx="400459" cy="438149"/>
    <xdr:pic>
      <xdr:nvPicPr>
        <xdr:cNvPr id="4" name="図 3">
          <a:extLst>
            <a:ext uri="{FF2B5EF4-FFF2-40B4-BE49-F238E27FC236}">
              <a16:creationId xmlns:a16="http://schemas.microsoft.com/office/drawing/2014/main" id="{AEFD26C0-1DF4-4857-AF80-290796BC87AA}"/>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schemeClr val="bg2">
              <a:shade val="45000"/>
              <a:satMod val="135000"/>
            </a:schemeClr>
            <a:prstClr val="white"/>
          </a:duotone>
          <a:extLst>
            <a:ext uri="{28A0092B-C50C-407E-A947-70E740481C1C}">
              <a14:useLocalDpi xmlns:a14="http://schemas.microsoft.com/office/drawing/2010/main" val="0"/>
            </a:ext>
          </a:extLst>
        </a:blip>
        <a:stretch>
          <a:fillRect/>
        </a:stretch>
      </xdr:blipFill>
      <xdr:spPr>
        <a:xfrm>
          <a:off x="2658910" y="4008120"/>
          <a:ext cx="400459" cy="438149"/>
        </a:xfrm>
        <a:prstGeom prst="rect">
          <a:avLst/>
        </a:prstGeom>
        <a:ln w="34925" cap="rnd">
          <a:solidFill>
            <a:schemeClr val="bg1">
              <a:lumMod val="85000"/>
            </a:schemeClr>
          </a:solidFill>
          <a:bevel/>
        </a:ln>
      </xdr:spPr>
    </xdr:pic>
    <xdr:clientData/>
  </xdr:oneCellAnchor>
  <xdr:oneCellAnchor>
    <xdr:from>
      <xdr:col>13</xdr:col>
      <xdr:colOff>1435</xdr:colOff>
      <xdr:row>21</xdr:row>
      <xdr:rowOff>104775</xdr:rowOff>
    </xdr:from>
    <xdr:ext cx="400459" cy="438149"/>
    <xdr:pic>
      <xdr:nvPicPr>
        <xdr:cNvPr id="5" name="図 4">
          <a:extLst>
            <a:ext uri="{FF2B5EF4-FFF2-40B4-BE49-F238E27FC236}">
              <a16:creationId xmlns:a16="http://schemas.microsoft.com/office/drawing/2014/main" id="{7F7C8919-FD6D-4473-A72D-01C697999835}"/>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schemeClr val="bg2">
              <a:shade val="45000"/>
              <a:satMod val="135000"/>
            </a:schemeClr>
            <a:prstClr val="white"/>
          </a:duotone>
          <a:extLst>
            <a:ext uri="{28A0092B-C50C-407E-A947-70E740481C1C}">
              <a14:useLocalDpi xmlns:a14="http://schemas.microsoft.com/office/drawing/2010/main" val="0"/>
            </a:ext>
          </a:extLst>
        </a:blip>
        <a:stretch>
          <a:fillRect/>
        </a:stretch>
      </xdr:blipFill>
      <xdr:spPr>
        <a:xfrm>
          <a:off x="5764060" y="4008120"/>
          <a:ext cx="400459" cy="438149"/>
        </a:xfrm>
        <a:prstGeom prst="rect">
          <a:avLst/>
        </a:prstGeom>
        <a:ln w="34925" cap="rnd">
          <a:solidFill>
            <a:schemeClr val="bg1">
              <a:lumMod val="85000"/>
            </a:schemeClr>
          </a:solidFill>
          <a:bevel/>
        </a:ln>
      </xdr:spPr>
    </xdr:pic>
    <xdr:clientData/>
  </xdr:oneCellAnchor>
  <xdr:oneCellAnchor>
    <xdr:from>
      <xdr:col>6</xdr:col>
      <xdr:colOff>1435</xdr:colOff>
      <xdr:row>33</xdr:row>
      <xdr:rowOff>104775</xdr:rowOff>
    </xdr:from>
    <xdr:ext cx="400459" cy="438149"/>
    <xdr:pic>
      <xdr:nvPicPr>
        <xdr:cNvPr id="6" name="図 5">
          <a:extLst>
            <a:ext uri="{FF2B5EF4-FFF2-40B4-BE49-F238E27FC236}">
              <a16:creationId xmlns:a16="http://schemas.microsoft.com/office/drawing/2014/main" id="{6310541E-E25C-4657-AD56-17D1AF642B28}"/>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schemeClr val="bg2">
              <a:shade val="45000"/>
              <a:satMod val="135000"/>
            </a:schemeClr>
            <a:prstClr val="white"/>
          </a:duotone>
          <a:extLst>
            <a:ext uri="{28A0092B-C50C-407E-A947-70E740481C1C}">
              <a14:useLocalDpi xmlns:a14="http://schemas.microsoft.com/office/drawing/2010/main" val="0"/>
            </a:ext>
          </a:extLst>
        </a:blip>
        <a:stretch>
          <a:fillRect/>
        </a:stretch>
      </xdr:blipFill>
      <xdr:spPr>
        <a:xfrm>
          <a:off x="2658910" y="6170295"/>
          <a:ext cx="400459" cy="438149"/>
        </a:xfrm>
        <a:prstGeom prst="rect">
          <a:avLst/>
        </a:prstGeom>
        <a:ln w="34925" cap="rnd">
          <a:solidFill>
            <a:schemeClr val="bg1">
              <a:lumMod val="85000"/>
            </a:schemeClr>
          </a:solidFill>
          <a:bevel/>
        </a:ln>
      </xdr:spPr>
    </xdr:pic>
    <xdr:clientData/>
  </xdr:oneCellAnchor>
  <xdr:oneCellAnchor>
    <xdr:from>
      <xdr:col>13</xdr:col>
      <xdr:colOff>1435</xdr:colOff>
      <xdr:row>33</xdr:row>
      <xdr:rowOff>104775</xdr:rowOff>
    </xdr:from>
    <xdr:ext cx="400459" cy="438149"/>
    <xdr:pic>
      <xdr:nvPicPr>
        <xdr:cNvPr id="7" name="図 6">
          <a:extLst>
            <a:ext uri="{FF2B5EF4-FFF2-40B4-BE49-F238E27FC236}">
              <a16:creationId xmlns:a16="http://schemas.microsoft.com/office/drawing/2014/main" id="{CCF04665-EF11-476A-9693-6888A2117C87}"/>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schemeClr val="bg2">
              <a:shade val="45000"/>
              <a:satMod val="135000"/>
            </a:schemeClr>
            <a:prstClr val="white"/>
          </a:duotone>
          <a:extLst>
            <a:ext uri="{28A0092B-C50C-407E-A947-70E740481C1C}">
              <a14:useLocalDpi xmlns:a14="http://schemas.microsoft.com/office/drawing/2010/main" val="0"/>
            </a:ext>
          </a:extLst>
        </a:blip>
        <a:stretch>
          <a:fillRect/>
        </a:stretch>
      </xdr:blipFill>
      <xdr:spPr>
        <a:xfrm>
          <a:off x="5764060" y="6170295"/>
          <a:ext cx="400459" cy="438149"/>
        </a:xfrm>
        <a:prstGeom prst="rect">
          <a:avLst/>
        </a:prstGeom>
        <a:ln w="34925" cap="rnd">
          <a:solidFill>
            <a:schemeClr val="bg1">
              <a:lumMod val="85000"/>
            </a:schemeClr>
          </a:solidFill>
          <a:bevel/>
        </a:ln>
      </xdr:spPr>
    </xdr:pic>
    <xdr:clientData/>
  </xdr:oneCellAnchor>
  <xdr:oneCellAnchor>
    <xdr:from>
      <xdr:col>6</xdr:col>
      <xdr:colOff>1435</xdr:colOff>
      <xdr:row>45</xdr:row>
      <xdr:rowOff>104775</xdr:rowOff>
    </xdr:from>
    <xdr:ext cx="400459" cy="438149"/>
    <xdr:pic>
      <xdr:nvPicPr>
        <xdr:cNvPr id="8" name="図 7">
          <a:extLst>
            <a:ext uri="{FF2B5EF4-FFF2-40B4-BE49-F238E27FC236}">
              <a16:creationId xmlns:a16="http://schemas.microsoft.com/office/drawing/2014/main" id="{A18FA346-3722-4680-9C35-B627F7676CBB}"/>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schemeClr val="bg2">
              <a:shade val="45000"/>
              <a:satMod val="135000"/>
            </a:schemeClr>
            <a:prstClr val="white"/>
          </a:duotone>
          <a:extLst>
            <a:ext uri="{28A0092B-C50C-407E-A947-70E740481C1C}">
              <a14:useLocalDpi xmlns:a14="http://schemas.microsoft.com/office/drawing/2010/main" val="0"/>
            </a:ext>
          </a:extLst>
        </a:blip>
        <a:stretch>
          <a:fillRect/>
        </a:stretch>
      </xdr:blipFill>
      <xdr:spPr>
        <a:xfrm>
          <a:off x="2658910" y="8332470"/>
          <a:ext cx="400459" cy="438149"/>
        </a:xfrm>
        <a:prstGeom prst="rect">
          <a:avLst/>
        </a:prstGeom>
        <a:ln w="34925" cap="rnd">
          <a:solidFill>
            <a:schemeClr val="bg1">
              <a:lumMod val="85000"/>
            </a:schemeClr>
          </a:solidFill>
          <a:bevel/>
        </a:ln>
      </xdr:spPr>
    </xdr:pic>
    <xdr:clientData/>
  </xdr:oneCellAnchor>
  <xdr:oneCellAnchor>
    <xdr:from>
      <xdr:col>13</xdr:col>
      <xdr:colOff>1435</xdr:colOff>
      <xdr:row>45</xdr:row>
      <xdr:rowOff>104775</xdr:rowOff>
    </xdr:from>
    <xdr:ext cx="400459" cy="438149"/>
    <xdr:pic>
      <xdr:nvPicPr>
        <xdr:cNvPr id="9" name="図 8">
          <a:extLst>
            <a:ext uri="{FF2B5EF4-FFF2-40B4-BE49-F238E27FC236}">
              <a16:creationId xmlns:a16="http://schemas.microsoft.com/office/drawing/2014/main" id="{7C654560-5EA2-427D-A9EA-B0150152C8D0}"/>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schemeClr val="bg2">
              <a:shade val="45000"/>
              <a:satMod val="135000"/>
            </a:schemeClr>
            <a:prstClr val="white"/>
          </a:duotone>
          <a:extLst>
            <a:ext uri="{28A0092B-C50C-407E-A947-70E740481C1C}">
              <a14:useLocalDpi xmlns:a14="http://schemas.microsoft.com/office/drawing/2010/main" val="0"/>
            </a:ext>
          </a:extLst>
        </a:blip>
        <a:stretch>
          <a:fillRect/>
        </a:stretch>
      </xdr:blipFill>
      <xdr:spPr>
        <a:xfrm>
          <a:off x="5764060" y="8332470"/>
          <a:ext cx="400459" cy="438149"/>
        </a:xfrm>
        <a:prstGeom prst="rect">
          <a:avLst/>
        </a:prstGeom>
        <a:ln w="34925" cap="rnd">
          <a:solidFill>
            <a:schemeClr val="bg1">
              <a:lumMod val="85000"/>
            </a:schemeClr>
          </a:solidFill>
          <a:bevel/>
        </a:ln>
      </xdr:spPr>
    </xdr:pic>
    <xdr:clientData/>
  </xdr:oneCellAnchor>
  <xdr:oneCellAnchor>
    <xdr:from>
      <xdr:col>6</xdr:col>
      <xdr:colOff>1435</xdr:colOff>
      <xdr:row>57</xdr:row>
      <xdr:rowOff>104775</xdr:rowOff>
    </xdr:from>
    <xdr:ext cx="400459" cy="438149"/>
    <xdr:pic>
      <xdr:nvPicPr>
        <xdr:cNvPr id="10" name="図 9">
          <a:extLst>
            <a:ext uri="{FF2B5EF4-FFF2-40B4-BE49-F238E27FC236}">
              <a16:creationId xmlns:a16="http://schemas.microsoft.com/office/drawing/2014/main" id="{F2EFFDB2-A2E5-4D91-A161-FA36B46AC205}"/>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schemeClr val="bg2">
              <a:shade val="45000"/>
              <a:satMod val="135000"/>
            </a:schemeClr>
            <a:prstClr val="white"/>
          </a:duotone>
          <a:extLst>
            <a:ext uri="{28A0092B-C50C-407E-A947-70E740481C1C}">
              <a14:useLocalDpi xmlns:a14="http://schemas.microsoft.com/office/drawing/2010/main" val="0"/>
            </a:ext>
          </a:extLst>
        </a:blip>
        <a:stretch>
          <a:fillRect/>
        </a:stretch>
      </xdr:blipFill>
      <xdr:spPr>
        <a:xfrm>
          <a:off x="2658910" y="10494645"/>
          <a:ext cx="400459" cy="438149"/>
        </a:xfrm>
        <a:prstGeom prst="rect">
          <a:avLst/>
        </a:prstGeom>
        <a:ln w="34925" cap="rnd">
          <a:solidFill>
            <a:schemeClr val="bg1">
              <a:lumMod val="85000"/>
            </a:schemeClr>
          </a:solidFill>
          <a:bevel/>
        </a:ln>
      </xdr:spPr>
    </xdr:pic>
    <xdr:clientData/>
  </xdr:oneCellAnchor>
  <xdr:oneCellAnchor>
    <xdr:from>
      <xdr:col>13</xdr:col>
      <xdr:colOff>1435</xdr:colOff>
      <xdr:row>57</xdr:row>
      <xdr:rowOff>102870</xdr:rowOff>
    </xdr:from>
    <xdr:ext cx="400459" cy="438149"/>
    <xdr:pic>
      <xdr:nvPicPr>
        <xdr:cNvPr id="11" name="図 10">
          <a:extLst>
            <a:ext uri="{FF2B5EF4-FFF2-40B4-BE49-F238E27FC236}">
              <a16:creationId xmlns:a16="http://schemas.microsoft.com/office/drawing/2014/main" id="{445D0C0E-8307-40D2-B192-14EA3F18E28A}"/>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schemeClr val="bg2">
              <a:shade val="45000"/>
              <a:satMod val="135000"/>
            </a:schemeClr>
            <a:prstClr val="white"/>
          </a:duotone>
          <a:extLst>
            <a:ext uri="{28A0092B-C50C-407E-A947-70E740481C1C}">
              <a14:useLocalDpi xmlns:a14="http://schemas.microsoft.com/office/drawing/2010/main" val="0"/>
            </a:ext>
          </a:extLst>
        </a:blip>
        <a:stretch>
          <a:fillRect/>
        </a:stretch>
      </xdr:blipFill>
      <xdr:spPr>
        <a:xfrm>
          <a:off x="5764060" y="10492740"/>
          <a:ext cx="400459" cy="438149"/>
        </a:xfrm>
        <a:prstGeom prst="rect">
          <a:avLst/>
        </a:prstGeom>
        <a:ln w="34925" cap="rnd">
          <a:solidFill>
            <a:schemeClr val="bg1">
              <a:lumMod val="85000"/>
            </a:schemeClr>
          </a:solidFill>
          <a:bevel/>
        </a:ln>
      </xdr:spPr>
    </xdr:pic>
    <xdr:clientData/>
  </xdr:oneCellAnchor>
</xdr:wsDr>
</file>

<file path=xl/drawings/drawing5.xml><?xml version="1.0" encoding="utf-8"?>
<xdr:wsDr xmlns:xdr="http://schemas.openxmlformats.org/drawingml/2006/spreadsheetDrawing" xmlns:a="http://schemas.openxmlformats.org/drawingml/2006/main">
  <xdr:twoCellAnchor editAs="oneCell">
    <xdr:from>
      <xdr:col>13</xdr:col>
      <xdr:colOff>1435</xdr:colOff>
      <xdr:row>9</xdr:row>
      <xdr:rowOff>104775</xdr:rowOff>
    </xdr:from>
    <xdr:to>
      <xdr:col>13</xdr:col>
      <xdr:colOff>398084</xdr:colOff>
      <xdr:row>11</xdr:row>
      <xdr:rowOff>207644</xdr:rowOff>
    </xdr:to>
    <xdr:pic>
      <xdr:nvPicPr>
        <xdr:cNvPr id="2" name="図 1">
          <a:extLst>
            <a:ext uri="{FF2B5EF4-FFF2-40B4-BE49-F238E27FC236}">
              <a16:creationId xmlns:a16="http://schemas.microsoft.com/office/drawing/2014/main" id="{C6766FF5-46A1-452A-8F5B-EC231FCD836F}"/>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schemeClr val="bg2">
              <a:shade val="45000"/>
              <a:satMod val="135000"/>
            </a:schemeClr>
            <a:prstClr val="white"/>
          </a:duotone>
          <a:extLst>
            <a:ext uri="{28A0092B-C50C-407E-A947-70E740481C1C}">
              <a14:useLocalDpi xmlns:a14="http://schemas.microsoft.com/office/drawing/2010/main" val="0"/>
            </a:ext>
          </a:extLst>
        </a:blip>
        <a:stretch>
          <a:fillRect/>
        </a:stretch>
      </xdr:blipFill>
      <xdr:spPr>
        <a:xfrm>
          <a:off x="5764060" y="1845945"/>
          <a:ext cx="400459" cy="451484"/>
        </a:xfrm>
        <a:prstGeom prst="rect">
          <a:avLst/>
        </a:prstGeom>
        <a:ln w="34925" cap="rnd">
          <a:solidFill>
            <a:schemeClr val="bg1">
              <a:lumMod val="85000"/>
            </a:schemeClr>
          </a:solidFill>
          <a:bevel/>
        </a:ln>
      </xdr:spPr>
    </xdr:pic>
    <xdr:clientData/>
  </xdr:twoCellAnchor>
  <xdr:oneCellAnchor>
    <xdr:from>
      <xdr:col>6</xdr:col>
      <xdr:colOff>1435</xdr:colOff>
      <xdr:row>9</xdr:row>
      <xdr:rowOff>104775</xdr:rowOff>
    </xdr:from>
    <xdr:ext cx="400459" cy="438149"/>
    <xdr:pic>
      <xdr:nvPicPr>
        <xdr:cNvPr id="3" name="図 2">
          <a:extLst>
            <a:ext uri="{FF2B5EF4-FFF2-40B4-BE49-F238E27FC236}">
              <a16:creationId xmlns:a16="http://schemas.microsoft.com/office/drawing/2014/main" id="{C3499645-FB32-43C3-9B45-3B5B551988E1}"/>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schemeClr val="bg2">
              <a:shade val="45000"/>
              <a:satMod val="135000"/>
            </a:schemeClr>
            <a:prstClr val="white"/>
          </a:duotone>
          <a:extLst>
            <a:ext uri="{28A0092B-C50C-407E-A947-70E740481C1C}">
              <a14:useLocalDpi xmlns:a14="http://schemas.microsoft.com/office/drawing/2010/main" val="0"/>
            </a:ext>
          </a:extLst>
        </a:blip>
        <a:stretch>
          <a:fillRect/>
        </a:stretch>
      </xdr:blipFill>
      <xdr:spPr>
        <a:xfrm>
          <a:off x="2658910" y="1845945"/>
          <a:ext cx="400459" cy="438149"/>
        </a:xfrm>
        <a:prstGeom prst="rect">
          <a:avLst/>
        </a:prstGeom>
        <a:ln w="34925" cap="rnd">
          <a:solidFill>
            <a:schemeClr val="bg1">
              <a:lumMod val="85000"/>
            </a:schemeClr>
          </a:solidFill>
          <a:bevel/>
        </a:ln>
      </xdr:spPr>
    </xdr:pic>
    <xdr:clientData/>
  </xdr:oneCellAnchor>
  <xdr:oneCellAnchor>
    <xdr:from>
      <xdr:col>6</xdr:col>
      <xdr:colOff>1435</xdr:colOff>
      <xdr:row>21</xdr:row>
      <xdr:rowOff>104775</xdr:rowOff>
    </xdr:from>
    <xdr:ext cx="400459" cy="438149"/>
    <xdr:pic>
      <xdr:nvPicPr>
        <xdr:cNvPr id="4" name="図 3">
          <a:extLst>
            <a:ext uri="{FF2B5EF4-FFF2-40B4-BE49-F238E27FC236}">
              <a16:creationId xmlns:a16="http://schemas.microsoft.com/office/drawing/2014/main" id="{6013F531-1A96-4C04-97B6-1FEEDE8EFDC9}"/>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schemeClr val="bg2">
              <a:shade val="45000"/>
              <a:satMod val="135000"/>
            </a:schemeClr>
            <a:prstClr val="white"/>
          </a:duotone>
          <a:extLst>
            <a:ext uri="{28A0092B-C50C-407E-A947-70E740481C1C}">
              <a14:useLocalDpi xmlns:a14="http://schemas.microsoft.com/office/drawing/2010/main" val="0"/>
            </a:ext>
          </a:extLst>
        </a:blip>
        <a:stretch>
          <a:fillRect/>
        </a:stretch>
      </xdr:blipFill>
      <xdr:spPr>
        <a:xfrm>
          <a:off x="2658910" y="4008120"/>
          <a:ext cx="400459" cy="438149"/>
        </a:xfrm>
        <a:prstGeom prst="rect">
          <a:avLst/>
        </a:prstGeom>
        <a:ln w="34925" cap="rnd">
          <a:solidFill>
            <a:schemeClr val="bg1">
              <a:lumMod val="85000"/>
            </a:schemeClr>
          </a:solidFill>
          <a:bevel/>
        </a:ln>
      </xdr:spPr>
    </xdr:pic>
    <xdr:clientData/>
  </xdr:oneCellAnchor>
  <xdr:oneCellAnchor>
    <xdr:from>
      <xdr:col>13</xdr:col>
      <xdr:colOff>1435</xdr:colOff>
      <xdr:row>21</xdr:row>
      <xdr:rowOff>104775</xdr:rowOff>
    </xdr:from>
    <xdr:ext cx="400459" cy="438149"/>
    <xdr:pic>
      <xdr:nvPicPr>
        <xdr:cNvPr id="5" name="図 4">
          <a:extLst>
            <a:ext uri="{FF2B5EF4-FFF2-40B4-BE49-F238E27FC236}">
              <a16:creationId xmlns:a16="http://schemas.microsoft.com/office/drawing/2014/main" id="{022C5368-33A8-44B6-BA4D-2A70DF5E887B}"/>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schemeClr val="bg2">
              <a:shade val="45000"/>
              <a:satMod val="135000"/>
            </a:schemeClr>
            <a:prstClr val="white"/>
          </a:duotone>
          <a:extLst>
            <a:ext uri="{28A0092B-C50C-407E-A947-70E740481C1C}">
              <a14:useLocalDpi xmlns:a14="http://schemas.microsoft.com/office/drawing/2010/main" val="0"/>
            </a:ext>
          </a:extLst>
        </a:blip>
        <a:stretch>
          <a:fillRect/>
        </a:stretch>
      </xdr:blipFill>
      <xdr:spPr>
        <a:xfrm>
          <a:off x="5764060" y="4008120"/>
          <a:ext cx="400459" cy="438149"/>
        </a:xfrm>
        <a:prstGeom prst="rect">
          <a:avLst/>
        </a:prstGeom>
        <a:ln w="34925" cap="rnd">
          <a:solidFill>
            <a:schemeClr val="bg1">
              <a:lumMod val="85000"/>
            </a:schemeClr>
          </a:solidFill>
          <a:bevel/>
        </a:ln>
      </xdr:spPr>
    </xdr:pic>
    <xdr:clientData/>
  </xdr:oneCellAnchor>
  <xdr:oneCellAnchor>
    <xdr:from>
      <xdr:col>6</xdr:col>
      <xdr:colOff>1435</xdr:colOff>
      <xdr:row>33</xdr:row>
      <xdr:rowOff>104775</xdr:rowOff>
    </xdr:from>
    <xdr:ext cx="400459" cy="438149"/>
    <xdr:pic>
      <xdr:nvPicPr>
        <xdr:cNvPr id="6" name="図 5">
          <a:extLst>
            <a:ext uri="{FF2B5EF4-FFF2-40B4-BE49-F238E27FC236}">
              <a16:creationId xmlns:a16="http://schemas.microsoft.com/office/drawing/2014/main" id="{814B1E1C-AB19-4FE0-97F8-52918F635769}"/>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schemeClr val="bg2">
              <a:shade val="45000"/>
              <a:satMod val="135000"/>
            </a:schemeClr>
            <a:prstClr val="white"/>
          </a:duotone>
          <a:extLst>
            <a:ext uri="{28A0092B-C50C-407E-A947-70E740481C1C}">
              <a14:useLocalDpi xmlns:a14="http://schemas.microsoft.com/office/drawing/2010/main" val="0"/>
            </a:ext>
          </a:extLst>
        </a:blip>
        <a:stretch>
          <a:fillRect/>
        </a:stretch>
      </xdr:blipFill>
      <xdr:spPr>
        <a:xfrm>
          <a:off x="2658910" y="6170295"/>
          <a:ext cx="400459" cy="438149"/>
        </a:xfrm>
        <a:prstGeom prst="rect">
          <a:avLst/>
        </a:prstGeom>
        <a:ln w="34925" cap="rnd">
          <a:solidFill>
            <a:schemeClr val="bg1">
              <a:lumMod val="85000"/>
            </a:schemeClr>
          </a:solidFill>
          <a:bevel/>
        </a:ln>
      </xdr:spPr>
    </xdr:pic>
    <xdr:clientData/>
  </xdr:oneCellAnchor>
  <xdr:oneCellAnchor>
    <xdr:from>
      <xdr:col>13</xdr:col>
      <xdr:colOff>1435</xdr:colOff>
      <xdr:row>33</xdr:row>
      <xdr:rowOff>104775</xdr:rowOff>
    </xdr:from>
    <xdr:ext cx="400459" cy="438149"/>
    <xdr:pic>
      <xdr:nvPicPr>
        <xdr:cNvPr id="7" name="図 6">
          <a:extLst>
            <a:ext uri="{FF2B5EF4-FFF2-40B4-BE49-F238E27FC236}">
              <a16:creationId xmlns:a16="http://schemas.microsoft.com/office/drawing/2014/main" id="{961828F2-7DA6-430F-AB9C-0694D0BE5F8B}"/>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schemeClr val="bg2">
              <a:shade val="45000"/>
              <a:satMod val="135000"/>
            </a:schemeClr>
            <a:prstClr val="white"/>
          </a:duotone>
          <a:extLst>
            <a:ext uri="{28A0092B-C50C-407E-A947-70E740481C1C}">
              <a14:useLocalDpi xmlns:a14="http://schemas.microsoft.com/office/drawing/2010/main" val="0"/>
            </a:ext>
          </a:extLst>
        </a:blip>
        <a:stretch>
          <a:fillRect/>
        </a:stretch>
      </xdr:blipFill>
      <xdr:spPr>
        <a:xfrm>
          <a:off x="5764060" y="6170295"/>
          <a:ext cx="400459" cy="438149"/>
        </a:xfrm>
        <a:prstGeom prst="rect">
          <a:avLst/>
        </a:prstGeom>
        <a:ln w="34925" cap="rnd">
          <a:solidFill>
            <a:schemeClr val="bg1">
              <a:lumMod val="85000"/>
            </a:schemeClr>
          </a:solidFill>
          <a:bevel/>
        </a:ln>
      </xdr:spPr>
    </xdr:pic>
    <xdr:clientData/>
  </xdr:oneCellAnchor>
  <xdr:oneCellAnchor>
    <xdr:from>
      <xdr:col>6</xdr:col>
      <xdr:colOff>1435</xdr:colOff>
      <xdr:row>45</xdr:row>
      <xdr:rowOff>104775</xdr:rowOff>
    </xdr:from>
    <xdr:ext cx="400459" cy="438149"/>
    <xdr:pic>
      <xdr:nvPicPr>
        <xdr:cNvPr id="8" name="図 7">
          <a:extLst>
            <a:ext uri="{FF2B5EF4-FFF2-40B4-BE49-F238E27FC236}">
              <a16:creationId xmlns:a16="http://schemas.microsoft.com/office/drawing/2014/main" id="{AD398C83-9E41-49DF-9233-CFE36AC28341}"/>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schemeClr val="bg2">
              <a:shade val="45000"/>
              <a:satMod val="135000"/>
            </a:schemeClr>
            <a:prstClr val="white"/>
          </a:duotone>
          <a:extLst>
            <a:ext uri="{28A0092B-C50C-407E-A947-70E740481C1C}">
              <a14:useLocalDpi xmlns:a14="http://schemas.microsoft.com/office/drawing/2010/main" val="0"/>
            </a:ext>
          </a:extLst>
        </a:blip>
        <a:stretch>
          <a:fillRect/>
        </a:stretch>
      </xdr:blipFill>
      <xdr:spPr>
        <a:xfrm>
          <a:off x="2658910" y="8332470"/>
          <a:ext cx="400459" cy="438149"/>
        </a:xfrm>
        <a:prstGeom prst="rect">
          <a:avLst/>
        </a:prstGeom>
        <a:ln w="34925" cap="rnd">
          <a:solidFill>
            <a:schemeClr val="bg1">
              <a:lumMod val="85000"/>
            </a:schemeClr>
          </a:solidFill>
          <a:bevel/>
        </a:ln>
      </xdr:spPr>
    </xdr:pic>
    <xdr:clientData/>
  </xdr:oneCellAnchor>
  <xdr:oneCellAnchor>
    <xdr:from>
      <xdr:col>13</xdr:col>
      <xdr:colOff>1435</xdr:colOff>
      <xdr:row>45</xdr:row>
      <xdr:rowOff>104775</xdr:rowOff>
    </xdr:from>
    <xdr:ext cx="400459" cy="438149"/>
    <xdr:pic>
      <xdr:nvPicPr>
        <xdr:cNvPr id="9" name="図 8">
          <a:extLst>
            <a:ext uri="{FF2B5EF4-FFF2-40B4-BE49-F238E27FC236}">
              <a16:creationId xmlns:a16="http://schemas.microsoft.com/office/drawing/2014/main" id="{1E4EBF15-8DD5-4E70-8D32-C95002AF0C33}"/>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schemeClr val="bg2">
              <a:shade val="45000"/>
              <a:satMod val="135000"/>
            </a:schemeClr>
            <a:prstClr val="white"/>
          </a:duotone>
          <a:extLst>
            <a:ext uri="{28A0092B-C50C-407E-A947-70E740481C1C}">
              <a14:useLocalDpi xmlns:a14="http://schemas.microsoft.com/office/drawing/2010/main" val="0"/>
            </a:ext>
          </a:extLst>
        </a:blip>
        <a:stretch>
          <a:fillRect/>
        </a:stretch>
      </xdr:blipFill>
      <xdr:spPr>
        <a:xfrm>
          <a:off x="5764060" y="8332470"/>
          <a:ext cx="400459" cy="438149"/>
        </a:xfrm>
        <a:prstGeom prst="rect">
          <a:avLst/>
        </a:prstGeom>
        <a:ln w="34925" cap="rnd">
          <a:solidFill>
            <a:schemeClr val="bg1">
              <a:lumMod val="85000"/>
            </a:schemeClr>
          </a:solidFill>
          <a:bevel/>
        </a:ln>
      </xdr:spPr>
    </xdr:pic>
    <xdr:clientData/>
  </xdr:oneCellAnchor>
  <xdr:oneCellAnchor>
    <xdr:from>
      <xdr:col>6</xdr:col>
      <xdr:colOff>1435</xdr:colOff>
      <xdr:row>57</xdr:row>
      <xdr:rowOff>104775</xdr:rowOff>
    </xdr:from>
    <xdr:ext cx="400459" cy="438149"/>
    <xdr:pic>
      <xdr:nvPicPr>
        <xdr:cNvPr id="10" name="図 9">
          <a:extLst>
            <a:ext uri="{FF2B5EF4-FFF2-40B4-BE49-F238E27FC236}">
              <a16:creationId xmlns:a16="http://schemas.microsoft.com/office/drawing/2014/main" id="{042CC977-4ECD-4F3B-BA69-86918C5019DC}"/>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schemeClr val="bg2">
              <a:shade val="45000"/>
              <a:satMod val="135000"/>
            </a:schemeClr>
            <a:prstClr val="white"/>
          </a:duotone>
          <a:extLst>
            <a:ext uri="{28A0092B-C50C-407E-A947-70E740481C1C}">
              <a14:useLocalDpi xmlns:a14="http://schemas.microsoft.com/office/drawing/2010/main" val="0"/>
            </a:ext>
          </a:extLst>
        </a:blip>
        <a:stretch>
          <a:fillRect/>
        </a:stretch>
      </xdr:blipFill>
      <xdr:spPr>
        <a:xfrm>
          <a:off x="2658910" y="10494645"/>
          <a:ext cx="400459" cy="438149"/>
        </a:xfrm>
        <a:prstGeom prst="rect">
          <a:avLst/>
        </a:prstGeom>
        <a:ln w="34925" cap="rnd">
          <a:solidFill>
            <a:schemeClr val="bg1">
              <a:lumMod val="85000"/>
            </a:schemeClr>
          </a:solidFill>
          <a:bevel/>
        </a:ln>
      </xdr:spPr>
    </xdr:pic>
    <xdr:clientData/>
  </xdr:oneCellAnchor>
  <xdr:oneCellAnchor>
    <xdr:from>
      <xdr:col>13</xdr:col>
      <xdr:colOff>1435</xdr:colOff>
      <xdr:row>57</xdr:row>
      <xdr:rowOff>102870</xdr:rowOff>
    </xdr:from>
    <xdr:ext cx="400459" cy="438149"/>
    <xdr:pic>
      <xdr:nvPicPr>
        <xdr:cNvPr id="11" name="図 10">
          <a:extLst>
            <a:ext uri="{FF2B5EF4-FFF2-40B4-BE49-F238E27FC236}">
              <a16:creationId xmlns:a16="http://schemas.microsoft.com/office/drawing/2014/main" id="{8FC5694C-D25A-4251-A775-5F524391463C}"/>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schemeClr val="bg2">
              <a:shade val="45000"/>
              <a:satMod val="135000"/>
            </a:schemeClr>
            <a:prstClr val="white"/>
          </a:duotone>
          <a:extLst>
            <a:ext uri="{28A0092B-C50C-407E-A947-70E740481C1C}">
              <a14:useLocalDpi xmlns:a14="http://schemas.microsoft.com/office/drawing/2010/main" val="0"/>
            </a:ext>
          </a:extLst>
        </a:blip>
        <a:stretch>
          <a:fillRect/>
        </a:stretch>
      </xdr:blipFill>
      <xdr:spPr>
        <a:xfrm>
          <a:off x="5764060" y="10492740"/>
          <a:ext cx="400459" cy="438149"/>
        </a:xfrm>
        <a:prstGeom prst="rect">
          <a:avLst/>
        </a:prstGeom>
        <a:ln w="34925" cap="rnd">
          <a:solidFill>
            <a:schemeClr val="bg1">
              <a:lumMod val="85000"/>
            </a:schemeClr>
          </a:solidFill>
          <a:bevel/>
        </a:ln>
      </xdr:spPr>
    </xdr:pic>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O90"/>
  <sheetViews>
    <sheetView tabSelected="1" view="pageBreakPreview" topLeftCell="A16" zoomScaleNormal="100" zoomScaleSheetLayoutView="100" workbookViewId="0">
      <selection activeCell="M27" sqref="M27:U28"/>
    </sheetView>
  </sheetViews>
  <sheetFormatPr defaultColWidth="8.7265625" defaultRowHeight="13.5" x14ac:dyDescent="0.15"/>
  <cols>
    <col min="1" max="1" width="1.6328125" style="17" customWidth="1"/>
    <col min="2" max="2" width="0.453125" style="17" customWidth="1"/>
    <col min="3" max="5" width="1.08984375" style="17" customWidth="1"/>
    <col min="6" max="6" width="9.08984375" style="17" customWidth="1"/>
    <col min="7" max="7" width="1.81640625" style="17" customWidth="1"/>
    <col min="8" max="8" width="6.36328125" style="17" customWidth="1"/>
    <col min="9" max="9" width="2.7265625" style="17" customWidth="1"/>
    <col min="10" max="10" width="1.81640625" style="17" customWidth="1"/>
    <col min="11" max="12" width="4.54296875" style="17" customWidth="1"/>
    <col min="13" max="14" width="1.81640625" style="17" customWidth="1"/>
    <col min="15" max="16" width="3.6328125" style="17" customWidth="1"/>
    <col min="17" max="17" width="1.81640625" style="17" customWidth="1"/>
    <col min="18" max="18" width="4.54296875" style="17" customWidth="1"/>
    <col min="19" max="19" width="0.90625" style="17" customWidth="1"/>
    <col min="20" max="20" width="3.6328125" style="17" customWidth="1"/>
    <col min="21" max="21" width="2.7265625" style="17" customWidth="1"/>
    <col min="22" max="22" width="0.453125" style="17" customWidth="1"/>
    <col min="23" max="24" width="1.1796875" style="17" customWidth="1"/>
    <col min="25" max="26" width="0.54296875" style="17" customWidth="1"/>
    <col min="27" max="27" width="8.6328125" style="17" customWidth="1"/>
    <col min="28" max="28" width="17.26953125" style="17" customWidth="1"/>
    <col min="29" max="33" width="8.7265625" style="17"/>
    <col min="34" max="38" width="1.08984375" style="17" customWidth="1"/>
    <col min="39" max="39" width="1.1796875" style="17" customWidth="1"/>
    <col min="40" max="68" width="1.08984375" style="17" customWidth="1"/>
    <col min="69" max="16384" width="8.7265625" style="17"/>
  </cols>
  <sheetData>
    <row r="1" spans="1:67" ht="13.5" customHeight="1" x14ac:dyDescent="0.15">
      <c r="A1" s="16"/>
      <c r="B1" s="16"/>
      <c r="C1" s="16"/>
      <c r="D1" s="16"/>
      <c r="E1" s="16"/>
      <c r="F1" s="16"/>
      <c r="G1" s="16"/>
      <c r="H1" s="16"/>
      <c r="I1" s="16"/>
      <c r="J1" s="16"/>
      <c r="K1" s="16"/>
      <c r="L1" s="16"/>
      <c r="M1" s="16"/>
      <c r="N1" s="16"/>
      <c r="O1" s="16"/>
      <c r="P1" s="16"/>
      <c r="Q1" s="16"/>
      <c r="R1" s="16"/>
      <c r="S1" s="16"/>
      <c r="T1" s="16"/>
      <c r="U1" s="16"/>
      <c r="X1" s="112"/>
      <c r="Y1" s="113"/>
      <c r="Z1" s="113"/>
      <c r="AA1" s="114" t="s">
        <v>49</v>
      </c>
      <c r="AB1" s="114"/>
      <c r="AC1" s="114"/>
      <c r="AD1" s="114"/>
      <c r="AE1" s="114"/>
      <c r="AF1" s="114"/>
    </row>
    <row r="2" spans="1:67" x14ac:dyDescent="0.15">
      <c r="A2" s="16"/>
      <c r="B2" s="115" t="s">
        <v>0</v>
      </c>
      <c r="C2" s="116"/>
      <c r="D2" s="116"/>
      <c r="E2" s="116"/>
      <c r="F2" s="116"/>
      <c r="G2" s="116"/>
      <c r="H2" s="116"/>
      <c r="I2" s="116"/>
      <c r="J2" s="116"/>
      <c r="K2" s="116"/>
      <c r="L2" s="116"/>
      <c r="M2" s="116"/>
      <c r="N2" s="116"/>
      <c r="O2" s="116"/>
      <c r="P2" s="116"/>
      <c r="Q2" s="116"/>
      <c r="R2" s="116"/>
      <c r="S2" s="18"/>
      <c r="T2" s="19"/>
      <c r="U2" s="19"/>
      <c r="V2" s="19"/>
      <c r="X2" s="113"/>
      <c r="Y2" s="113"/>
      <c r="Z2" s="113"/>
      <c r="AA2" s="114"/>
      <c r="AB2" s="114"/>
      <c r="AC2" s="114"/>
      <c r="AD2" s="114"/>
      <c r="AE2" s="114"/>
      <c r="AF2" s="114"/>
    </row>
    <row r="3" spans="1:67" ht="3.75" customHeight="1" x14ac:dyDescent="0.15">
      <c r="A3" s="16"/>
      <c r="B3" s="20"/>
      <c r="C3" s="21"/>
      <c r="D3" s="21"/>
      <c r="E3" s="21"/>
      <c r="F3" s="21"/>
      <c r="G3" s="21"/>
      <c r="H3" s="21"/>
      <c r="I3" s="21"/>
      <c r="J3" s="21"/>
      <c r="K3" s="21"/>
      <c r="L3" s="21"/>
      <c r="M3" s="21"/>
      <c r="N3" s="21"/>
      <c r="O3" s="21"/>
      <c r="P3" s="21"/>
      <c r="Q3" s="21"/>
      <c r="R3" s="22"/>
      <c r="S3" s="19"/>
      <c r="T3" s="117" t="s">
        <v>1</v>
      </c>
      <c r="U3" s="118"/>
      <c r="V3" s="19"/>
      <c r="W3" s="23"/>
      <c r="X3" s="113"/>
      <c r="Y3" s="113"/>
      <c r="Z3" s="113"/>
      <c r="AA3" s="114"/>
      <c r="AB3" s="114"/>
      <c r="AC3" s="114"/>
      <c r="AD3" s="114"/>
      <c r="AE3" s="114"/>
      <c r="AF3" s="114"/>
    </row>
    <row r="4" spans="1:67" ht="11.25" customHeight="1" x14ac:dyDescent="0.15">
      <c r="A4" s="16"/>
      <c r="B4" s="24"/>
      <c r="C4" s="25"/>
      <c r="D4" s="25"/>
      <c r="E4" s="25"/>
      <c r="F4" s="25"/>
      <c r="G4" s="26"/>
      <c r="H4" s="26"/>
      <c r="I4" s="25"/>
      <c r="J4" s="25"/>
      <c r="K4" s="25"/>
      <c r="L4" s="19"/>
      <c r="M4" s="121" t="s">
        <v>45</v>
      </c>
      <c r="N4" s="121"/>
      <c r="O4" s="121"/>
      <c r="P4" s="121"/>
      <c r="Q4" s="121"/>
      <c r="R4" s="122"/>
      <c r="S4" s="19"/>
      <c r="T4" s="119"/>
      <c r="U4" s="120"/>
      <c r="V4" s="19"/>
      <c r="W4" s="23"/>
      <c r="X4" s="113"/>
      <c r="Y4" s="113"/>
      <c r="Z4" s="113"/>
      <c r="AA4" s="114"/>
      <c r="AB4" s="114"/>
      <c r="AC4" s="114"/>
      <c r="AD4" s="114"/>
      <c r="AE4" s="114"/>
      <c r="AF4" s="114"/>
      <c r="AL4" s="91" t="s">
        <v>60</v>
      </c>
      <c r="AM4" s="92"/>
      <c r="AN4" s="92"/>
      <c r="AO4" s="92"/>
      <c r="AP4" s="93"/>
      <c r="AQ4" s="88" t="s">
        <v>60</v>
      </c>
      <c r="AR4" s="89"/>
      <c r="AS4" s="89"/>
      <c r="AT4" s="89"/>
      <c r="AU4" s="90"/>
      <c r="AV4" s="88" t="s">
        <v>60</v>
      </c>
      <c r="AW4" s="89"/>
      <c r="AX4" s="89"/>
      <c r="AY4" s="89"/>
      <c r="AZ4" s="90"/>
      <c r="BA4" s="91" t="s">
        <v>62</v>
      </c>
      <c r="BB4" s="92"/>
      <c r="BC4" s="92"/>
      <c r="BD4" s="92"/>
      <c r="BE4" s="93"/>
      <c r="BF4" s="97" t="s">
        <v>63</v>
      </c>
      <c r="BG4" s="98"/>
      <c r="BH4" s="98"/>
      <c r="BI4" s="98"/>
      <c r="BJ4" s="99"/>
      <c r="BK4" s="103" t="s">
        <v>2</v>
      </c>
      <c r="BL4" s="104"/>
      <c r="BM4" s="104"/>
      <c r="BN4" s="104"/>
      <c r="BO4" s="105"/>
    </row>
    <row r="5" spans="1:67" ht="11.25" customHeight="1" x14ac:dyDescent="0.15">
      <c r="A5" s="16"/>
      <c r="B5" s="24"/>
      <c r="C5" s="25"/>
      <c r="D5" s="25"/>
      <c r="E5" s="25"/>
      <c r="F5" s="25"/>
      <c r="G5" s="26"/>
      <c r="H5" s="26"/>
      <c r="I5" s="25"/>
      <c r="J5" s="25"/>
      <c r="K5" s="25"/>
      <c r="L5" s="19"/>
      <c r="M5" s="121"/>
      <c r="N5" s="121"/>
      <c r="O5" s="121"/>
      <c r="P5" s="121"/>
      <c r="Q5" s="121"/>
      <c r="R5" s="122"/>
      <c r="S5" s="27"/>
      <c r="T5" s="76"/>
      <c r="U5" s="77"/>
      <c r="V5" s="23"/>
      <c r="W5" s="23"/>
      <c r="X5" s="113"/>
      <c r="Y5" s="113"/>
      <c r="Z5" s="113"/>
      <c r="AA5" s="114"/>
      <c r="AB5" s="114"/>
      <c r="AC5" s="114"/>
      <c r="AD5" s="114"/>
      <c r="AE5" s="114"/>
      <c r="AF5" s="114"/>
      <c r="AL5" s="94"/>
      <c r="AM5" s="95"/>
      <c r="AN5" s="95"/>
      <c r="AO5" s="95"/>
      <c r="AP5" s="96"/>
      <c r="AQ5" s="109" t="s">
        <v>59</v>
      </c>
      <c r="AR5" s="110"/>
      <c r="AS5" s="110"/>
      <c r="AT5" s="110"/>
      <c r="AU5" s="111"/>
      <c r="AV5" s="109" t="s">
        <v>61</v>
      </c>
      <c r="AW5" s="110"/>
      <c r="AX5" s="110"/>
      <c r="AY5" s="110"/>
      <c r="AZ5" s="111"/>
      <c r="BA5" s="94"/>
      <c r="BB5" s="95"/>
      <c r="BC5" s="95"/>
      <c r="BD5" s="95"/>
      <c r="BE5" s="96"/>
      <c r="BF5" s="100"/>
      <c r="BG5" s="101"/>
      <c r="BH5" s="101"/>
      <c r="BI5" s="101"/>
      <c r="BJ5" s="102"/>
      <c r="BK5" s="106"/>
      <c r="BL5" s="107"/>
      <c r="BM5" s="107"/>
      <c r="BN5" s="107"/>
      <c r="BO5" s="108"/>
    </row>
    <row r="6" spans="1:67" ht="15" customHeight="1" x14ac:dyDescent="0.15">
      <c r="A6" s="16"/>
      <c r="B6" s="24"/>
      <c r="C6" s="27"/>
      <c r="D6" s="27"/>
      <c r="E6" s="27"/>
      <c r="F6" s="27"/>
      <c r="G6" s="27"/>
      <c r="H6" s="27"/>
      <c r="I6" s="27"/>
      <c r="J6" s="27"/>
      <c r="K6" s="27"/>
      <c r="L6" s="28"/>
      <c r="M6" s="121"/>
      <c r="N6" s="121"/>
      <c r="O6" s="121"/>
      <c r="P6" s="121"/>
      <c r="Q6" s="121"/>
      <c r="R6" s="122"/>
      <c r="S6" s="27"/>
      <c r="T6" s="78"/>
      <c r="U6" s="79"/>
      <c r="V6" s="23"/>
      <c r="W6" s="23"/>
      <c r="X6" s="113"/>
      <c r="Y6" s="113"/>
      <c r="Z6" s="113"/>
      <c r="AA6" s="114"/>
      <c r="AB6" s="114"/>
      <c r="AC6" s="114"/>
      <c r="AD6" s="114"/>
      <c r="AE6" s="114"/>
      <c r="AF6" s="114"/>
      <c r="AL6" s="60"/>
      <c r="AM6" s="61"/>
      <c r="AN6" s="61"/>
      <c r="AO6" s="61"/>
      <c r="AP6" s="62"/>
      <c r="AQ6" s="60"/>
      <c r="AR6" s="61"/>
      <c r="AS6" s="61"/>
      <c r="AT6" s="61"/>
      <c r="AU6" s="62"/>
      <c r="AV6" s="60"/>
      <c r="AW6" s="61"/>
      <c r="AX6" s="61"/>
      <c r="AY6" s="61"/>
      <c r="AZ6" s="62"/>
      <c r="BA6" s="60"/>
      <c r="BB6" s="61"/>
      <c r="BC6" s="61"/>
      <c r="BD6" s="61"/>
      <c r="BE6" s="62"/>
      <c r="BF6" s="60"/>
      <c r="BG6" s="61"/>
      <c r="BH6" s="61"/>
      <c r="BI6" s="61"/>
      <c r="BJ6" s="62"/>
      <c r="BK6" s="60"/>
      <c r="BL6" s="61"/>
      <c r="BM6" s="61"/>
      <c r="BN6" s="61"/>
      <c r="BO6" s="62"/>
    </row>
    <row r="7" spans="1:67" ht="15" customHeight="1" x14ac:dyDescent="0.15">
      <c r="A7" s="16"/>
      <c r="B7" s="24"/>
      <c r="C7" s="27"/>
      <c r="D7" s="27"/>
      <c r="E7" s="27"/>
      <c r="F7" s="27"/>
      <c r="G7" s="27"/>
      <c r="H7" s="27"/>
      <c r="I7" s="27"/>
      <c r="J7" s="27"/>
      <c r="K7" s="27"/>
      <c r="L7" s="29"/>
      <c r="M7" s="29"/>
      <c r="N7" s="29"/>
      <c r="O7" s="29"/>
      <c r="P7" s="29"/>
      <c r="Q7" s="29"/>
      <c r="R7" s="30"/>
      <c r="S7" s="27"/>
      <c r="T7" s="78"/>
      <c r="U7" s="79"/>
      <c r="V7" s="23"/>
      <c r="W7" s="23"/>
      <c r="X7" s="113"/>
      <c r="Y7" s="113"/>
      <c r="Z7" s="113"/>
      <c r="AA7" s="114"/>
      <c r="AB7" s="114"/>
      <c r="AC7" s="114"/>
      <c r="AD7" s="114"/>
      <c r="AE7" s="114"/>
      <c r="AF7" s="114"/>
      <c r="AL7" s="63"/>
      <c r="AM7" s="64"/>
      <c r="AN7" s="64"/>
      <c r="AO7" s="64"/>
      <c r="AP7" s="65"/>
      <c r="AQ7" s="63"/>
      <c r="AR7" s="64"/>
      <c r="AS7" s="64"/>
      <c r="AT7" s="64"/>
      <c r="AU7" s="65"/>
      <c r="AV7" s="63"/>
      <c r="AW7" s="64"/>
      <c r="AX7" s="64"/>
      <c r="AY7" s="64"/>
      <c r="AZ7" s="65"/>
      <c r="BA7" s="63"/>
      <c r="BB7" s="64"/>
      <c r="BC7" s="64"/>
      <c r="BD7" s="64"/>
      <c r="BE7" s="65"/>
      <c r="BF7" s="63"/>
      <c r="BG7" s="64"/>
      <c r="BH7" s="64"/>
      <c r="BI7" s="64"/>
      <c r="BJ7" s="65"/>
      <c r="BK7" s="63"/>
      <c r="BL7" s="64"/>
      <c r="BM7" s="64"/>
      <c r="BN7" s="64"/>
      <c r="BO7" s="65"/>
    </row>
    <row r="8" spans="1:67" ht="15" customHeight="1" x14ac:dyDescent="0.15">
      <c r="A8" s="16"/>
      <c r="B8" s="24"/>
      <c r="C8" s="27"/>
      <c r="D8" s="27"/>
      <c r="E8" s="27"/>
      <c r="F8" s="27"/>
      <c r="G8" s="27"/>
      <c r="H8" s="27"/>
      <c r="I8" s="27"/>
      <c r="J8" s="27"/>
      <c r="K8" s="27"/>
      <c r="L8" s="29"/>
      <c r="M8" s="29"/>
      <c r="N8" s="29"/>
      <c r="O8" s="29"/>
      <c r="P8" s="29"/>
      <c r="Q8" s="29"/>
      <c r="R8" s="30"/>
      <c r="S8" s="27"/>
      <c r="T8" s="78"/>
      <c r="U8" s="79"/>
      <c r="V8" s="23"/>
      <c r="W8" s="23"/>
      <c r="X8" s="113"/>
      <c r="Y8" s="113"/>
      <c r="Z8" s="113"/>
      <c r="AA8" s="114"/>
      <c r="AB8" s="114"/>
      <c r="AC8" s="114"/>
      <c r="AD8" s="114"/>
      <c r="AE8" s="114"/>
      <c r="AF8" s="114"/>
      <c r="AL8" s="66"/>
      <c r="AM8" s="67"/>
      <c r="AN8" s="67"/>
      <c r="AO8" s="67"/>
      <c r="AP8" s="68"/>
      <c r="AQ8" s="66"/>
      <c r="AR8" s="67"/>
      <c r="AS8" s="67"/>
      <c r="AT8" s="67"/>
      <c r="AU8" s="68"/>
      <c r="AV8" s="66"/>
      <c r="AW8" s="67"/>
      <c r="AX8" s="67"/>
      <c r="AY8" s="67"/>
      <c r="AZ8" s="68"/>
      <c r="BA8" s="66"/>
      <c r="BB8" s="67"/>
      <c r="BC8" s="67"/>
      <c r="BD8" s="67"/>
      <c r="BE8" s="68"/>
      <c r="BF8" s="66"/>
      <c r="BG8" s="67"/>
      <c r="BH8" s="67"/>
      <c r="BI8" s="67"/>
      <c r="BJ8" s="68"/>
      <c r="BK8" s="66"/>
      <c r="BL8" s="67"/>
      <c r="BM8" s="67"/>
      <c r="BN8" s="67"/>
      <c r="BO8" s="68"/>
    </row>
    <row r="9" spans="1:67" ht="3.75" customHeight="1" x14ac:dyDescent="0.15">
      <c r="A9" s="16"/>
      <c r="B9" s="31"/>
      <c r="C9" s="32"/>
      <c r="D9" s="32"/>
      <c r="E9" s="32"/>
      <c r="F9" s="32"/>
      <c r="G9" s="32"/>
      <c r="H9" s="32"/>
      <c r="I9" s="32"/>
      <c r="J9" s="32"/>
      <c r="K9" s="32"/>
      <c r="L9" s="32"/>
      <c r="M9" s="32"/>
      <c r="N9" s="32"/>
      <c r="O9" s="32"/>
      <c r="P9" s="32"/>
      <c r="Q9" s="32"/>
      <c r="R9" s="33"/>
      <c r="S9" s="16"/>
      <c r="T9" s="80"/>
      <c r="U9" s="81"/>
      <c r="V9" s="23"/>
      <c r="W9" s="23"/>
      <c r="X9" s="113"/>
      <c r="Y9" s="113"/>
      <c r="Z9" s="113"/>
      <c r="AA9" s="114"/>
      <c r="AB9" s="114"/>
      <c r="AC9" s="114"/>
      <c r="AD9" s="114"/>
      <c r="AE9" s="114"/>
      <c r="AF9" s="114"/>
    </row>
    <row r="10" spans="1:67" ht="3.75" customHeight="1" x14ac:dyDescent="0.15">
      <c r="A10" s="16"/>
      <c r="B10" s="69"/>
      <c r="C10" s="69"/>
      <c r="D10" s="69"/>
      <c r="E10" s="69"/>
      <c r="F10" s="69"/>
      <c r="G10" s="69"/>
      <c r="H10" s="69"/>
      <c r="I10" s="69"/>
      <c r="J10" s="69"/>
      <c r="K10" s="69"/>
      <c r="L10" s="69"/>
      <c r="M10" s="69"/>
      <c r="N10" s="69"/>
      <c r="O10" s="69"/>
      <c r="P10" s="69"/>
      <c r="Q10" s="69"/>
      <c r="R10" s="69"/>
      <c r="S10" s="69"/>
      <c r="T10" s="69"/>
      <c r="U10" s="69"/>
      <c r="V10" s="23"/>
      <c r="W10" s="23"/>
      <c r="X10" s="23"/>
      <c r="AA10" s="114"/>
      <c r="AB10" s="114"/>
      <c r="AC10" s="114"/>
      <c r="AD10" s="114"/>
      <c r="AE10" s="114"/>
      <c r="AF10" s="114"/>
    </row>
    <row r="11" spans="1:67" ht="3.75" customHeight="1" x14ac:dyDescent="0.15">
      <c r="A11" s="16"/>
      <c r="B11" s="20"/>
      <c r="C11" s="21"/>
      <c r="D11" s="21"/>
      <c r="E11" s="21"/>
      <c r="F11" s="21"/>
      <c r="G11" s="21"/>
      <c r="H11" s="21"/>
      <c r="I11" s="21"/>
      <c r="J11" s="21"/>
      <c r="K11" s="21"/>
      <c r="L11" s="21"/>
      <c r="M11" s="21"/>
      <c r="N11" s="21"/>
      <c r="O11" s="21"/>
      <c r="P11" s="21"/>
      <c r="Q11" s="21"/>
      <c r="R11" s="22"/>
      <c r="S11" s="16"/>
      <c r="T11" s="70" t="s">
        <v>3</v>
      </c>
      <c r="U11" s="71"/>
      <c r="V11" s="23"/>
      <c r="W11" s="23"/>
      <c r="X11" s="23"/>
      <c r="AA11" s="114"/>
      <c r="AB11" s="114"/>
      <c r="AC11" s="114"/>
      <c r="AD11" s="114"/>
      <c r="AE11" s="114"/>
      <c r="AF11" s="114"/>
    </row>
    <row r="12" spans="1:67" ht="11.25" customHeight="1" x14ac:dyDescent="0.15">
      <c r="A12" s="16"/>
      <c r="B12" s="24"/>
      <c r="C12" s="34"/>
      <c r="D12" s="34"/>
      <c r="E12" s="34"/>
      <c r="F12" s="34"/>
      <c r="G12" s="35"/>
      <c r="H12" s="35"/>
      <c r="I12" s="34"/>
      <c r="J12" s="34"/>
      <c r="K12" s="34"/>
      <c r="L12" s="27"/>
      <c r="M12" s="74" t="s">
        <v>4</v>
      </c>
      <c r="N12" s="74"/>
      <c r="O12" s="74"/>
      <c r="P12" s="74"/>
      <c r="Q12" s="74"/>
      <c r="R12" s="75"/>
      <c r="S12" s="27"/>
      <c r="T12" s="72"/>
      <c r="U12" s="73"/>
      <c r="V12" s="35"/>
      <c r="W12" s="25"/>
      <c r="X12" s="25"/>
      <c r="AA12" s="114"/>
      <c r="AB12" s="114"/>
      <c r="AC12" s="114"/>
      <c r="AD12" s="114"/>
      <c r="AE12" s="114"/>
      <c r="AF12" s="114"/>
    </row>
    <row r="13" spans="1:67" ht="11.25" customHeight="1" x14ac:dyDescent="0.15">
      <c r="A13" s="16"/>
      <c r="B13" s="24"/>
      <c r="C13" s="34"/>
      <c r="D13" s="34"/>
      <c r="E13" s="34"/>
      <c r="F13" s="34"/>
      <c r="G13" s="35"/>
      <c r="H13" s="35"/>
      <c r="I13" s="34"/>
      <c r="J13" s="34"/>
      <c r="K13" s="34"/>
      <c r="L13" s="27"/>
      <c r="M13" s="74"/>
      <c r="N13" s="74"/>
      <c r="O13" s="74"/>
      <c r="P13" s="74"/>
      <c r="Q13" s="74"/>
      <c r="R13" s="75"/>
      <c r="S13" s="35"/>
      <c r="T13" s="82"/>
      <c r="U13" s="83"/>
      <c r="V13" s="35"/>
      <c r="W13" s="25"/>
      <c r="X13" s="25"/>
      <c r="AA13" s="114"/>
      <c r="AB13" s="114"/>
      <c r="AC13" s="114"/>
      <c r="AD13" s="114"/>
      <c r="AE13" s="114"/>
      <c r="AF13" s="114"/>
    </row>
    <row r="14" spans="1:67" ht="15" customHeight="1" x14ac:dyDescent="0.15">
      <c r="A14" s="16"/>
      <c r="B14" s="24"/>
      <c r="C14" s="27"/>
      <c r="D14" s="27"/>
      <c r="E14" s="27"/>
      <c r="F14" s="27"/>
      <c r="G14" s="27"/>
      <c r="H14" s="27"/>
      <c r="I14" s="27"/>
      <c r="J14" s="27"/>
      <c r="K14" s="27"/>
      <c r="L14" s="36"/>
      <c r="M14" s="130" t="s">
        <v>53</v>
      </c>
      <c r="N14" s="130"/>
      <c r="O14" s="130"/>
      <c r="P14" s="131" t="str">
        <f>IF(発行年月日="","",発行年月日)</f>
        <v/>
      </c>
      <c r="Q14" s="131"/>
      <c r="R14" s="132"/>
      <c r="S14" s="19"/>
      <c r="T14" s="84"/>
      <c r="U14" s="85"/>
      <c r="V14" s="37"/>
      <c r="W14" s="23"/>
      <c r="X14" s="23"/>
      <c r="AA14" s="114"/>
      <c r="AB14" s="114"/>
      <c r="AC14" s="114"/>
      <c r="AD14" s="114"/>
      <c r="AE14" s="114"/>
      <c r="AF14" s="114"/>
    </row>
    <row r="15" spans="1:67" ht="15" customHeight="1" x14ac:dyDescent="0.15">
      <c r="A15" s="16"/>
      <c r="B15" s="24"/>
      <c r="C15" s="27"/>
      <c r="D15" s="27"/>
      <c r="E15" s="27"/>
      <c r="F15" s="27"/>
      <c r="G15" s="27"/>
      <c r="H15" s="27"/>
      <c r="I15" s="27"/>
      <c r="J15" s="27"/>
      <c r="K15" s="27"/>
      <c r="L15" s="27"/>
      <c r="M15" s="130" t="s">
        <v>54</v>
      </c>
      <c r="N15" s="130"/>
      <c r="O15" s="130"/>
      <c r="P15" s="131" t="str">
        <f>IF(有効期限="","",有効期限)</f>
        <v/>
      </c>
      <c r="Q15" s="131"/>
      <c r="R15" s="132"/>
      <c r="S15" s="19"/>
      <c r="T15" s="84"/>
      <c r="U15" s="85"/>
      <c r="V15" s="37"/>
      <c r="W15" s="23"/>
      <c r="X15" s="23"/>
      <c r="AA15" s="114"/>
      <c r="AB15" s="114"/>
      <c r="AC15" s="114"/>
      <c r="AD15" s="114"/>
      <c r="AE15" s="114"/>
      <c r="AF15" s="114"/>
    </row>
    <row r="16" spans="1:67" ht="15" customHeight="1" x14ac:dyDescent="0.15">
      <c r="A16" s="16"/>
      <c r="B16" s="24"/>
      <c r="C16" s="27"/>
      <c r="D16" s="27"/>
      <c r="E16" s="27"/>
      <c r="F16" s="27"/>
      <c r="G16" s="27"/>
      <c r="H16" s="27"/>
      <c r="I16" s="27"/>
      <c r="J16" s="27"/>
      <c r="K16" s="27"/>
      <c r="L16" s="27"/>
      <c r="M16" s="127" t="s">
        <v>41</v>
      </c>
      <c r="N16" s="127"/>
      <c r="O16" s="127"/>
      <c r="P16" s="127"/>
      <c r="Q16" s="127"/>
      <c r="R16" s="128"/>
      <c r="S16" s="19"/>
      <c r="T16" s="84"/>
      <c r="U16" s="85"/>
      <c r="V16" s="37"/>
      <c r="W16" s="23"/>
      <c r="X16" s="23"/>
      <c r="AA16" s="114"/>
      <c r="AB16" s="114"/>
      <c r="AC16" s="114"/>
      <c r="AD16" s="114"/>
      <c r="AE16" s="114"/>
      <c r="AF16" s="114"/>
    </row>
    <row r="17" spans="1:32" ht="3.75" customHeight="1" x14ac:dyDescent="0.15">
      <c r="A17" s="16"/>
      <c r="B17" s="31"/>
      <c r="C17" s="32"/>
      <c r="D17" s="32"/>
      <c r="E17" s="32"/>
      <c r="F17" s="32"/>
      <c r="G17" s="32"/>
      <c r="H17" s="32"/>
      <c r="I17" s="32"/>
      <c r="J17" s="32"/>
      <c r="K17" s="32"/>
      <c r="L17" s="32"/>
      <c r="M17" s="32"/>
      <c r="N17" s="32"/>
      <c r="O17" s="32"/>
      <c r="P17" s="32"/>
      <c r="Q17" s="32"/>
      <c r="R17" s="33"/>
      <c r="S17" s="38"/>
      <c r="T17" s="86"/>
      <c r="U17" s="87"/>
      <c r="V17" s="37"/>
      <c r="W17" s="23"/>
      <c r="X17" s="23"/>
      <c r="AA17" s="114"/>
      <c r="AB17" s="114"/>
      <c r="AC17" s="114"/>
      <c r="AD17" s="114"/>
      <c r="AE17" s="114"/>
      <c r="AF17" s="114"/>
    </row>
    <row r="18" spans="1:32" x14ac:dyDescent="0.15">
      <c r="A18" s="27"/>
      <c r="B18" s="27"/>
      <c r="C18" s="123"/>
      <c r="D18" s="123"/>
      <c r="E18" s="123"/>
      <c r="F18" s="123"/>
      <c r="G18" s="123"/>
      <c r="H18" s="123"/>
      <c r="I18" s="123"/>
      <c r="J18" s="123"/>
      <c r="K18" s="123"/>
      <c r="L18" s="123"/>
      <c r="M18" s="123"/>
      <c r="N18" s="123"/>
      <c r="O18" s="123"/>
      <c r="P18" s="123"/>
      <c r="Q18" s="123"/>
      <c r="R18" s="123"/>
      <c r="S18" s="123"/>
      <c r="T18" s="129"/>
      <c r="U18" s="129"/>
      <c r="V18" s="23"/>
      <c r="W18" s="23"/>
      <c r="X18" s="23"/>
      <c r="AA18" s="114"/>
      <c r="AB18" s="114"/>
      <c r="AC18" s="114"/>
      <c r="AD18" s="114"/>
      <c r="AE18" s="114"/>
      <c r="AF18" s="114"/>
    </row>
    <row r="19" spans="1:32" x14ac:dyDescent="0.15">
      <c r="A19" s="27"/>
      <c r="B19" s="27"/>
      <c r="C19" s="123"/>
      <c r="D19" s="123"/>
      <c r="E19" s="123"/>
      <c r="F19" s="123"/>
      <c r="G19" s="123"/>
      <c r="H19" s="123"/>
      <c r="I19" s="123"/>
      <c r="J19" s="123"/>
      <c r="K19" s="123"/>
      <c r="L19" s="123"/>
      <c r="M19" s="123"/>
      <c r="N19" s="123"/>
      <c r="O19" s="124" t="s">
        <v>5</v>
      </c>
      <c r="P19" s="124"/>
      <c r="Q19" s="124"/>
      <c r="R19" s="124"/>
      <c r="S19" s="124"/>
      <c r="T19" s="124"/>
      <c r="U19" s="124"/>
      <c r="V19" s="23"/>
      <c r="W19" s="23"/>
      <c r="X19" s="23"/>
      <c r="AA19" s="114"/>
      <c r="AB19" s="114"/>
      <c r="AC19" s="114"/>
      <c r="AD19" s="114"/>
      <c r="AE19" s="114"/>
      <c r="AF19" s="114"/>
    </row>
    <row r="20" spans="1:32" x14ac:dyDescent="0.15">
      <c r="A20" s="27"/>
      <c r="B20" s="27"/>
      <c r="C20" s="123"/>
      <c r="D20" s="123"/>
      <c r="E20" s="123"/>
      <c r="F20" s="123"/>
      <c r="G20" s="123"/>
      <c r="H20" s="123"/>
      <c r="I20" s="123"/>
      <c r="J20" s="123"/>
      <c r="K20" s="123"/>
      <c r="L20" s="123"/>
      <c r="M20" s="123"/>
      <c r="N20" s="123"/>
      <c r="O20" s="123"/>
      <c r="P20" s="123"/>
      <c r="Q20" s="123"/>
      <c r="R20" s="123"/>
      <c r="S20" s="123"/>
      <c r="T20" s="123"/>
      <c r="U20" s="123"/>
      <c r="V20" s="23"/>
      <c r="W20" s="23"/>
      <c r="X20" s="23"/>
      <c r="AA20" s="114"/>
      <c r="AB20" s="114"/>
      <c r="AC20" s="114"/>
      <c r="AD20" s="114"/>
      <c r="AE20" s="114"/>
      <c r="AF20" s="114"/>
    </row>
    <row r="21" spans="1:32" ht="14.25" x14ac:dyDescent="0.15">
      <c r="A21" s="27"/>
      <c r="B21" s="39"/>
      <c r="C21" s="125" t="s">
        <v>6</v>
      </c>
      <c r="D21" s="125"/>
      <c r="E21" s="125"/>
      <c r="F21" s="125"/>
      <c r="G21" s="125"/>
      <c r="H21" s="125"/>
      <c r="I21" s="125"/>
      <c r="J21" s="125"/>
      <c r="K21" s="125"/>
      <c r="L21" s="125"/>
      <c r="M21" s="125"/>
      <c r="N21" s="125"/>
      <c r="O21" s="125"/>
      <c r="P21" s="125"/>
      <c r="Q21" s="125"/>
      <c r="R21" s="125"/>
      <c r="S21" s="125"/>
      <c r="T21" s="125"/>
      <c r="U21" s="125"/>
      <c r="V21" s="23"/>
      <c r="W21" s="23"/>
      <c r="X21" s="23"/>
      <c r="AA21" s="114"/>
      <c r="AB21" s="114"/>
      <c r="AC21" s="114"/>
      <c r="AD21" s="114"/>
      <c r="AE21" s="114"/>
      <c r="AF21" s="114"/>
    </row>
    <row r="22" spans="1:32" x14ac:dyDescent="0.15">
      <c r="A22" s="27"/>
      <c r="B22" s="27"/>
      <c r="C22" s="123"/>
      <c r="D22" s="123"/>
      <c r="E22" s="123"/>
      <c r="F22" s="123"/>
      <c r="G22" s="123"/>
      <c r="H22" s="123"/>
      <c r="I22" s="123"/>
      <c r="J22" s="123"/>
      <c r="K22" s="123"/>
      <c r="L22" s="123"/>
      <c r="M22" s="123"/>
      <c r="N22" s="123"/>
      <c r="O22" s="123"/>
      <c r="P22" s="123"/>
      <c r="Q22" s="123"/>
      <c r="R22" s="123"/>
      <c r="S22" s="123"/>
      <c r="T22" s="123"/>
      <c r="U22" s="123"/>
      <c r="V22" s="23"/>
      <c r="W22" s="23"/>
      <c r="X22" s="23"/>
      <c r="AA22" s="114"/>
      <c r="AB22" s="114"/>
      <c r="AC22" s="114"/>
      <c r="AD22" s="114"/>
      <c r="AE22" s="114"/>
      <c r="AF22" s="114"/>
    </row>
    <row r="23" spans="1:32" x14ac:dyDescent="0.15">
      <c r="A23" s="27"/>
      <c r="B23" s="27"/>
      <c r="C23" s="74" t="s">
        <v>7</v>
      </c>
      <c r="D23" s="74"/>
      <c r="E23" s="74"/>
      <c r="F23" s="74"/>
      <c r="G23" s="74"/>
      <c r="H23" s="74"/>
      <c r="I23" s="126"/>
      <c r="J23" s="126"/>
      <c r="K23" s="126"/>
      <c r="L23" s="126"/>
      <c r="M23" s="126"/>
      <c r="N23" s="126"/>
      <c r="O23" s="126"/>
      <c r="P23" s="126"/>
      <c r="Q23" s="126"/>
      <c r="R23" s="126"/>
      <c r="S23" s="126"/>
      <c r="T23" s="126"/>
      <c r="U23" s="126"/>
      <c r="V23" s="23"/>
      <c r="W23" s="23"/>
      <c r="X23" s="23"/>
      <c r="AA23" s="114"/>
      <c r="AB23" s="114"/>
      <c r="AC23" s="114"/>
      <c r="AD23" s="114"/>
      <c r="AE23" s="114"/>
      <c r="AF23" s="114"/>
    </row>
    <row r="24" spans="1:32" ht="3.75" customHeight="1" x14ac:dyDescent="0.15">
      <c r="A24" s="27"/>
      <c r="B24" s="27"/>
      <c r="C24" s="123"/>
      <c r="D24" s="123"/>
      <c r="E24" s="123"/>
      <c r="F24" s="123"/>
      <c r="G24" s="123"/>
      <c r="H24" s="123"/>
      <c r="I24" s="123"/>
      <c r="J24" s="123"/>
      <c r="K24" s="123"/>
      <c r="L24" s="123"/>
      <c r="M24" s="123"/>
      <c r="N24" s="123"/>
      <c r="O24" s="123"/>
      <c r="P24" s="123"/>
      <c r="Q24" s="123"/>
      <c r="R24" s="123"/>
      <c r="S24" s="123"/>
      <c r="T24" s="123"/>
      <c r="U24" s="123"/>
      <c r="V24" s="23"/>
      <c r="W24" s="23"/>
      <c r="X24" s="23"/>
      <c r="AA24" s="114"/>
      <c r="AB24" s="114"/>
      <c r="AC24" s="114"/>
      <c r="AD24" s="114"/>
      <c r="AE24" s="114"/>
      <c r="AF24" s="114"/>
    </row>
    <row r="25" spans="1:32" x14ac:dyDescent="0.15">
      <c r="A25" s="27"/>
      <c r="B25" s="27"/>
      <c r="C25" s="133" t="s">
        <v>50</v>
      </c>
      <c r="D25" s="133"/>
      <c r="E25" s="133"/>
      <c r="F25" s="133"/>
      <c r="G25" s="133"/>
      <c r="H25" s="133"/>
      <c r="I25" s="126"/>
      <c r="J25" s="126"/>
      <c r="K25" s="126"/>
      <c r="L25" s="126"/>
      <c r="M25" s="126"/>
      <c r="N25" s="126"/>
      <c r="O25" s="126"/>
      <c r="P25" s="126"/>
      <c r="Q25" s="126"/>
      <c r="R25" s="126"/>
      <c r="S25" s="126"/>
      <c r="T25" s="126"/>
      <c r="U25" s="126"/>
      <c r="V25" s="23"/>
      <c r="W25" s="23"/>
      <c r="X25" s="23"/>
      <c r="AA25" s="114"/>
      <c r="AB25" s="114"/>
      <c r="AC25" s="114"/>
      <c r="AD25" s="114"/>
      <c r="AE25" s="114"/>
      <c r="AF25" s="114"/>
    </row>
    <row r="26" spans="1:32" x14ac:dyDescent="0.15">
      <c r="A26" s="27"/>
      <c r="B26" s="27"/>
      <c r="C26" s="123"/>
      <c r="D26" s="123"/>
      <c r="E26" s="123"/>
      <c r="F26" s="123"/>
      <c r="G26" s="123"/>
      <c r="H26" s="123"/>
      <c r="I26" s="123"/>
      <c r="J26" s="123"/>
      <c r="K26" s="123"/>
      <c r="L26" s="123"/>
      <c r="M26" s="123"/>
      <c r="N26" s="123"/>
      <c r="O26" s="123"/>
      <c r="P26" s="123"/>
      <c r="Q26" s="123"/>
      <c r="R26" s="123"/>
      <c r="S26" s="123"/>
      <c r="T26" s="123"/>
      <c r="U26" s="123"/>
      <c r="V26" s="23"/>
      <c r="W26" s="23"/>
      <c r="X26" s="23"/>
      <c r="AA26" s="114"/>
      <c r="AB26" s="114"/>
      <c r="AC26" s="114"/>
      <c r="AD26" s="114"/>
      <c r="AE26" s="114"/>
      <c r="AF26" s="114"/>
    </row>
    <row r="27" spans="1:32" x14ac:dyDescent="0.15">
      <c r="A27" s="27"/>
      <c r="B27" s="27"/>
      <c r="C27" s="134" t="s">
        <v>8</v>
      </c>
      <c r="D27" s="134"/>
      <c r="E27" s="134"/>
      <c r="F27" s="134"/>
      <c r="G27" s="134"/>
      <c r="H27" s="134"/>
      <c r="I27" s="134"/>
      <c r="J27" s="134"/>
      <c r="K27" s="137" t="s">
        <v>9</v>
      </c>
      <c r="L27" s="137"/>
      <c r="M27" s="135"/>
      <c r="N27" s="135"/>
      <c r="O27" s="135"/>
      <c r="P27" s="135"/>
      <c r="Q27" s="135"/>
      <c r="R27" s="135"/>
      <c r="S27" s="135"/>
      <c r="T27" s="135"/>
      <c r="U27" s="135"/>
      <c r="V27" s="23"/>
      <c r="W27" s="23"/>
      <c r="X27" s="23"/>
      <c r="AA27" s="114"/>
      <c r="AB27" s="114"/>
      <c r="AC27" s="114"/>
      <c r="AD27" s="114"/>
      <c r="AE27" s="114"/>
      <c r="AF27" s="114"/>
    </row>
    <row r="28" spans="1:32" x14ac:dyDescent="0.15">
      <c r="A28" s="27"/>
      <c r="B28" s="23"/>
      <c r="C28" s="136" t="s">
        <v>10</v>
      </c>
      <c r="D28" s="136"/>
      <c r="E28" s="136"/>
      <c r="F28" s="136"/>
      <c r="G28" s="136"/>
      <c r="H28" s="136"/>
      <c r="I28" s="136"/>
      <c r="J28" s="136"/>
      <c r="K28" s="137"/>
      <c r="L28" s="137"/>
      <c r="M28" s="135"/>
      <c r="N28" s="135"/>
      <c r="O28" s="135"/>
      <c r="P28" s="135"/>
      <c r="Q28" s="135"/>
      <c r="R28" s="135"/>
      <c r="S28" s="135"/>
      <c r="T28" s="135"/>
      <c r="U28" s="135"/>
      <c r="V28" s="23"/>
      <c r="W28" s="23"/>
      <c r="X28" s="23"/>
      <c r="AA28" s="114"/>
      <c r="AB28" s="114"/>
      <c r="AC28" s="114"/>
      <c r="AD28" s="114"/>
      <c r="AE28" s="114"/>
      <c r="AF28" s="114"/>
    </row>
    <row r="29" spans="1:32" ht="13.5" customHeight="1" x14ac:dyDescent="0.15">
      <c r="A29" s="27"/>
      <c r="B29" s="27"/>
      <c r="C29" s="123"/>
      <c r="D29" s="123"/>
      <c r="E29" s="123"/>
      <c r="F29" s="123"/>
      <c r="G29" s="123"/>
      <c r="H29" s="123"/>
      <c r="I29" s="123"/>
      <c r="J29" s="123"/>
      <c r="K29" s="137" t="s">
        <v>11</v>
      </c>
      <c r="L29" s="137"/>
      <c r="M29" s="138"/>
      <c r="N29" s="138"/>
      <c r="O29" s="138"/>
      <c r="P29" s="138"/>
      <c r="Q29" s="138"/>
      <c r="R29" s="138"/>
      <c r="S29" s="138"/>
      <c r="T29" s="138"/>
      <c r="U29" s="138"/>
      <c r="V29" s="23"/>
      <c r="W29" s="23"/>
      <c r="X29" s="23"/>
      <c r="AA29" s="114"/>
      <c r="AB29" s="114"/>
      <c r="AC29" s="114"/>
      <c r="AD29" s="114"/>
      <c r="AE29" s="114"/>
      <c r="AF29" s="114"/>
    </row>
    <row r="30" spans="1:32" x14ac:dyDescent="0.15">
      <c r="A30" s="27"/>
      <c r="B30" s="27"/>
      <c r="C30" s="123"/>
      <c r="D30" s="123"/>
      <c r="E30" s="123"/>
      <c r="F30" s="123"/>
      <c r="G30" s="123"/>
      <c r="H30" s="123"/>
      <c r="I30" s="123"/>
      <c r="J30" s="123"/>
      <c r="K30" s="137"/>
      <c r="L30" s="137"/>
      <c r="M30" s="138"/>
      <c r="N30" s="138"/>
      <c r="O30" s="138"/>
      <c r="P30" s="138"/>
      <c r="Q30" s="138"/>
      <c r="R30" s="138"/>
      <c r="S30" s="138"/>
      <c r="T30" s="138"/>
      <c r="U30" s="138"/>
      <c r="V30" s="23"/>
      <c r="W30" s="23"/>
      <c r="X30" s="23"/>
      <c r="AA30" s="114"/>
      <c r="AB30" s="114"/>
      <c r="AC30" s="114"/>
      <c r="AD30" s="114"/>
      <c r="AE30" s="114"/>
      <c r="AF30" s="114"/>
    </row>
    <row r="31" spans="1:32" ht="14.25" thickBot="1" x14ac:dyDescent="0.2">
      <c r="A31" s="27"/>
      <c r="B31" s="27"/>
      <c r="C31" s="123"/>
      <c r="D31" s="123"/>
      <c r="E31" s="123"/>
      <c r="F31" s="123"/>
      <c r="G31" s="123"/>
      <c r="H31" s="123"/>
      <c r="I31" s="123"/>
      <c r="J31" s="123"/>
      <c r="K31" s="123"/>
      <c r="L31" s="123"/>
      <c r="M31" s="123"/>
      <c r="N31" s="123"/>
      <c r="O31" s="123"/>
      <c r="P31" s="123"/>
      <c r="Q31" s="123"/>
      <c r="R31" s="123"/>
      <c r="S31" s="123"/>
      <c r="T31" s="123"/>
      <c r="U31" s="123"/>
      <c r="V31" s="23"/>
      <c r="W31" s="23"/>
      <c r="X31" s="23"/>
      <c r="AA31" s="17" t="s">
        <v>47</v>
      </c>
    </row>
    <row r="32" spans="1:32" x14ac:dyDescent="0.15">
      <c r="A32" s="27"/>
      <c r="B32" s="27"/>
      <c r="C32" s="74" t="s">
        <v>46</v>
      </c>
      <c r="D32" s="74"/>
      <c r="E32" s="74"/>
      <c r="F32" s="74"/>
      <c r="G32" s="74"/>
      <c r="H32" s="74"/>
      <c r="I32" s="74"/>
      <c r="J32" s="74"/>
      <c r="K32" s="74"/>
      <c r="L32" s="74"/>
      <c r="M32" s="74"/>
      <c r="N32" s="74"/>
      <c r="O32" s="74"/>
      <c r="P32" s="74"/>
      <c r="Q32" s="74"/>
      <c r="R32" s="74"/>
      <c r="S32" s="74"/>
      <c r="T32" s="74"/>
      <c r="U32" s="74"/>
      <c r="V32" s="23"/>
      <c r="W32" s="23"/>
      <c r="X32" s="23"/>
      <c r="AA32" s="139" t="s">
        <v>12</v>
      </c>
      <c r="AB32" s="140"/>
    </row>
    <row r="33" spans="1:37" x14ac:dyDescent="0.15">
      <c r="A33" s="27"/>
      <c r="B33" s="27"/>
      <c r="C33" s="123"/>
      <c r="D33" s="123"/>
      <c r="E33" s="123"/>
      <c r="F33" s="123"/>
      <c r="G33" s="123"/>
      <c r="H33" s="123"/>
      <c r="I33" s="123"/>
      <c r="J33" s="123"/>
      <c r="K33" s="123"/>
      <c r="L33" s="123"/>
      <c r="M33" s="123"/>
      <c r="N33" s="123"/>
      <c r="O33" s="123"/>
      <c r="P33" s="123"/>
      <c r="Q33" s="123"/>
      <c r="R33" s="123"/>
      <c r="S33" s="123"/>
      <c r="T33" s="123"/>
      <c r="U33" s="123"/>
      <c r="V33" s="23"/>
      <c r="W33" s="23"/>
      <c r="X33" s="23"/>
      <c r="AA33" s="141"/>
      <c r="AB33" s="142"/>
      <c r="AG33" s="74" t="s">
        <v>13</v>
      </c>
      <c r="AH33" s="74"/>
      <c r="AI33" s="74"/>
      <c r="AJ33" s="74"/>
      <c r="AK33" s="74"/>
    </row>
    <row r="34" spans="1:37" x14ac:dyDescent="0.15">
      <c r="A34" s="27"/>
      <c r="B34" s="27"/>
      <c r="C34" s="74">
        <v>1</v>
      </c>
      <c r="D34" s="74"/>
      <c r="E34" s="164" t="s">
        <v>55</v>
      </c>
      <c r="F34" s="164"/>
      <c r="G34" s="164"/>
      <c r="H34" s="56"/>
      <c r="I34" s="167"/>
      <c r="J34" s="167"/>
      <c r="K34" s="167"/>
      <c r="L34" s="167"/>
      <c r="M34" s="167"/>
      <c r="N34" s="167"/>
      <c r="O34" s="167"/>
      <c r="P34" s="167"/>
      <c r="Q34" s="167"/>
      <c r="R34" s="167"/>
      <c r="S34" s="167"/>
      <c r="T34" s="167"/>
      <c r="U34" s="167"/>
      <c r="V34" s="23"/>
      <c r="W34" s="23"/>
      <c r="X34" s="23"/>
      <c r="AA34" s="143"/>
      <c r="AB34" s="144"/>
    </row>
    <row r="35" spans="1:37" x14ac:dyDescent="0.15">
      <c r="A35" s="27"/>
      <c r="B35" s="27"/>
      <c r="C35" s="123"/>
      <c r="D35" s="123"/>
      <c r="E35" s="123"/>
      <c r="F35" s="123"/>
      <c r="G35" s="123"/>
      <c r="H35" s="123"/>
      <c r="I35" s="123"/>
      <c r="J35" s="123"/>
      <c r="K35" s="123"/>
      <c r="L35" s="123"/>
      <c r="M35" s="123"/>
      <c r="N35" s="123"/>
      <c r="O35" s="123"/>
      <c r="P35" s="123"/>
      <c r="Q35" s="123"/>
      <c r="R35" s="123"/>
      <c r="S35" s="123"/>
      <c r="T35" s="123"/>
      <c r="U35" s="123"/>
      <c r="V35" s="23"/>
      <c r="W35" s="23"/>
      <c r="X35" s="23"/>
      <c r="AA35" s="40" t="s">
        <v>14</v>
      </c>
      <c r="AB35" s="41"/>
      <c r="AC35" s="1" t="s">
        <v>16</v>
      </c>
      <c r="AG35" s="74" t="s">
        <v>17</v>
      </c>
      <c r="AH35" s="74"/>
      <c r="AI35" s="74"/>
      <c r="AJ35" s="74"/>
      <c r="AK35" s="74"/>
    </row>
    <row r="36" spans="1:37" x14ac:dyDescent="0.15">
      <c r="A36" s="27"/>
      <c r="B36" s="27"/>
      <c r="C36" s="74">
        <v>2</v>
      </c>
      <c r="D36" s="74"/>
      <c r="E36" s="164" t="s">
        <v>56</v>
      </c>
      <c r="F36" s="164"/>
      <c r="G36" s="164"/>
      <c r="H36" s="56"/>
      <c r="I36" s="167"/>
      <c r="J36" s="167"/>
      <c r="K36" s="167"/>
      <c r="L36" s="167"/>
      <c r="M36" s="167"/>
      <c r="N36" s="167"/>
      <c r="O36" s="167"/>
      <c r="P36" s="167"/>
      <c r="Q36" s="167"/>
      <c r="R36" s="167"/>
      <c r="S36" s="167"/>
      <c r="T36" s="167"/>
      <c r="U36" s="167"/>
      <c r="V36" s="23"/>
      <c r="W36" s="23"/>
      <c r="X36" s="23"/>
      <c r="AA36" s="40" t="s">
        <v>18</v>
      </c>
      <c r="AB36" s="57"/>
      <c r="AC36" s="1" t="s">
        <v>19</v>
      </c>
    </row>
    <row r="37" spans="1:37" x14ac:dyDescent="0.15">
      <c r="A37" s="27"/>
      <c r="B37" s="27"/>
      <c r="C37" s="123"/>
      <c r="D37" s="123"/>
      <c r="E37" s="123"/>
      <c r="F37" s="123"/>
      <c r="G37" s="123"/>
      <c r="H37" s="123"/>
      <c r="I37" s="123"/>
      <c r="J37" s="123"/>
      <c r="K37" s="123"/>
      <c r="L37" s="123"/>
      <c r="M37" s="123"/>
      <c r="N37" s="123"/>
      <c r="O37" s="123"/>
      <c r="P37" s="123"/>
      <c r="Q37" s="123"/>
      <c r="R37" s="123"/>
      <c r="S37" s="123"/>
      <c r="T37" s="123"/>
      <c r="U37" s="123"/>
      <c r="V37" s="23"/>
      <c r="W37" s="23"/>
      <c r="X37" s="23"/>
      <c r="AA37" s="40" t="s">
        <v>20</v>
      </c>
      <c r="AB37" s="57"/>
      <c r="AC37" s="1" t="s">
        <v>19</v>
      </c>
      <c r="AG37" s="74" t="s">
        <v>21</v>
      </c>
      <c r="AH37" s="74"/>
      <c r="AI37" s="74"/>
      <c r="AJ37" s="74"/>
      <c r="AK37" s="74"/>
    </row>
    <row r="38" spans="1:37" x14ac:dyDescent="0.15">
      <c r="A38" s="27"/>
      <c r="B38" s="27"/>
      <c r="C38" s="74">
        <v>3</v>
      </c>
      <c r="D38" s="74"/>
      <c r="E38" s="164" t="s">
        <v>57</v>
      </c>
      <c r="F38" s="164"/>
      <c r="G38" s="164"/>
      <c r="I38" s="145" t="s">
        <v>43</v>
      </c>
      <c r="J38" s="145"/>
      <c r="K38" s="145"/>
      <c r="L38" s="145"/>
      <c r="M38" s="145"/>
      <c r="N38" s="145"/>
      <c r="O38" s="56" t="s">
        <v>51</v>
      </c>
      <c r="P38" s="56"/>
      <c r="Q38" s="56"/>
      <c r="R38" s="56"/>
      <c r="S38" s="56"/>
      <c r="T38" s="56"/>
      <c r="U38" s="56"/>
      <c r="V38" s="23"/>
      <c r="W38" s="23"/>
      <c r="X38" s="23"/>
      <c r="AA38" s="40" t="s">
        <v>22</v>
      </c>
      <c r="AB38" s="58"/>
      <c r="AC38" s="1" t="s">
        <v>16</v>
      </c>
    </row>
    <row r="39" spans="1:37" ht="4.5" customHeight="1" x14ac:dyDescent="0.15">
      <c r="A39" s="27"/>
      <c r="B39" s="27"/>
      <c r="C39" s="123"/>
      <c r="D39" s="123"/>
      <c r="E39" s="123"/>
      <c r="F39" s="123"/>
      <c r="G39" s="123"/>
      <c r="H39" s="123"/>
      <c r="I39" s="123"/>
      <c r="J39" s="123"/>
      <c r="K39" s="123"/>
      <c r="L39" s="123"/>
      <c r="M39" s="123"/>
      <c r="N39" s="123"/>
      <c r="O39" s="123"/>
      <c r="P39" s="123"/>
      <c r="Q39" s="123"/>
      <c r="R39" s="123"/>
      <c r="S39" s="123"/>
      <c r="T39" s="123"/>
      <c r="U39" s="123"/>
      <c r="V39" s="23"/>
      <c r="W39" s="23"/>
      <c r="X39" s="23"/>
      <c r="AA39" s="42"/>
      <c r="AB39" s="43"/>
    </row>
    <row r="40" spans="1:37" x14ac:dyDescent="0.15">
      <c r="A40" s="27"/>
      <c r="B40" s="27"/>
      <c r="C40" s="123"/>
      <c r="D40" s="123"/>
      <c r="E40" s="123"/>
      <c r="F40" s="123"/>
      <c r="G40" s="123"/>
      <c r="I40" s="145" t="s">
        <v>43</v>
      </c>
      <c r="J40" s="145"/>
      <c r="K40" s="145"/>
      <c r="L40" s="145"/>
      <c r="M40" s="145"/>
      <c r="N40" s="145"/>
      <c r="O40" s="56" t="s">
        <v>52</v>
      </c>
      <c r="P40" s="56"/>
      <c r="Q40" s="56"/>
      <c r="R40" s="56"/>
      <c r="S40" s="56"/>
      <c r="T40" s="56"/>
      <c r="U40" s="56"/>
      <c r="V40" s="23"/>
      <c r="W40" s="23"/>
      <c r="X40" s="23"/>
      <c r="AA40" s="42"/>
      <c r="AB40" s="43"/>
    </row>
    <row r="41" spans="1:37" x14ac:dyDescent="0.15">
      <c r="A41" s="27"/>
      <c r="B41" s="27"/>
      <c r="C41" s="123"/>
      <c r="D41" s="123"/>
      <c r="E41" s="123"/>
      <c r="F41" s="123"/>
      <c r="G41" s="123"/>
      <c r="H41" s="123"/>
      <c r="I41" s="123"/>
      <c r="J41" s="123"/>
      <c r="K41" s="123"/>
      <c r="L41" s="123"/>
      <c r="M41" s="123"/>
      <c r="N41" s="123"/>
      <c r="O41" s="123"/>
      <c r="P41" s="123"/>
      <c r="Q41" s="123"/>
      <c r="R41" s="123"/>
      <c r="S41" s="123"/>
      <c r="T41" s="123"/>
      <c r="U41" s="123"/>
      <c r="V41" s="23"/>
      <c r="W41" s="23"/>
      <c r="X41" s="23"/>
      <c r="AA41" s="42"/>
      <c r="AB41" s="43"/>
    </row>
    <row r="42" spans="1:37" x14ac:dyDescent="0.15">
      <c r="A42" s="27"/>
      <c r="B42" s="44"/>
      <c r="C42" s="74">
        <v>4</v>
      </c>
      <c r="D42" s="74"/>
      <c r="E42" s="164" t="s">
        <v>58</v>
      </c>
      <c r="F42" s="164"/>
      <c r="G42" s="164"/>
      <c r="H42" s="59"/>
      <c r="I42" s="59"/>
      <c r="J42" s="59"/>
      <c r="K42" s="59"/>
      <c r="L42" s="59"/>
      <c r="M42" s="59"/>
      <c r="N42" s="59"/>
      <c r="O42" s="59"/>
      <c r="P42" s="59"/>
      <c r="Q42" s="59"/>
      <c r="R42" s="59"/>
      <c r="S42" s="59"/>
      <c r="T42" s="59"/>
      <c r="U42" s="59"/>
      <c r="V42" s="23"/>
      <c r="W42" s="23"/>
      <c r="X42" s="23"/>
      <c r="AA42" s="42"/>
      <c r="AB42" s="43"/>
    </row>
    <row r="43" spans="1:37" ht="6" customHeight="1" thickBot="1" x14ac:dyDescent="0.2">
      <c r="A43" s="27"/>
      <c r="B43" s="27"/>
      <c r="C43" s="158"/>
      <c r="D43" s="158"/>
      <c r="E43" s="158"/>
      <c r="F43" s="158"/>
      <c r="G43" s="158"/>
      <c r="H43" s="158"/>
      <c r="I43" s="158"/>
      <c r="J43" s="158"/>
      <c r="K43" s="158"/>
      <c r="L43" s="158"/>
      <c r="M43" s="158"/>
      <c r="N43" s="158"/>
      <c r="O43" s="158"/>
      <c r="P43" s="158"/>
      <c r="Q43" s="158"/>
      <c r="R43" s="158"/>
      <c r="S43" s="158"/>
      <c r="T43" s="158"/>
      <c r="U43" s="158"/>
      <c r="V43" s="23"/>
      <c r="W43" s="23"/>
      <c r="X43" s="23"/>
      <c r="AA43" s="42"/>
      <c r="AB43" s="43"/>
    </row>
    <row r="44" spans="1:37" ht="24.75" customHeight="1" x14ac:dyDescent="0.15">
      <c r="A44" s="16"/>
      <c r="B44" s="16"/>
      <c r="C44" s="48"/>
      <c r="D44" s="49"/>
      <c r="E44" s="50"/>
      <c r="F44" s="159" t="s">
        <v>23</v>
      </c>
      <c r="G44" s="160"/>
      <c r="H44" s="160"/>
      <c r="I44" s="161" t="s">
        <v>24</v>
      </c>
      <c r="J44" s="162"/>
      <c r="K44" s="162"/>
      <c r="L44" s="162"/>
      <c r="M44" s="162"/>
      <c r="N44" s="163"/>
      <c r="O44" s="161" t="s">
        <v>25</v>
      </c>
      <c r="P44" s="162"/>
      <c r="Q44" s="162"/>
      <c r="R44" s="162"/>
      <c r="S44" s="161" t="s">
        <v>26</v>
      </c>
      <c r="T44" s="162"/>
      <c r="U44" s="163"/>
      <c r="AA44" s="146" t="s">
        <v>27</v>
      </c>
      <c r="AB44" s="147"/>
    </row>
    <row r="45" spans="1:37" ht="24.75" customHeight="1" x14ac:dyDescent="0.15">
      <c r="A45" s="16"/>
      <c r="B45" s="16"/>
      <c r="C45" s="148">
        <v>1</v>
      </c>
      <c r="D45" s="149"/>
      <c r="E45" s="150"/>
      <c r="F45" s="151"/>
      <c r="G45" s="152"/>
      <c r="H45" s="152"/>
      <c r="I45" s="151"/>
      <c r="J45" s="152"/>
      <c r="K45" s="152"/>
      <c r="L45" s="152"/>
      <c r="M45" s="152"/>
      <c r="N45" s="153"/>
      <c r="O45" s="154"/>
      <c r="P45" s="152"/>
      <c r="Q45" s="152"/>
      <c r="R45" s="152"/>
      <c r="S45" s="155"/>
      <c r="T45" s="156"/>
      <c r="U45" s="157"/>
      <c r="AA45" s="42" t="s">
        <v>28</v>
      </c>
      <c r="AB45" s="43"/>
    </row>
    <row r="46" spans="1:37" ht="24.75" customHeight="1" x14ac:dyDescent="0.15">
      <c r="A46" s="16"/>
      <c r="B46" s="16"/>
      <c r="C46" s="148">
        <v>2</v>
      </c>
      <c r="D46" s="149"/>
      <c r="E46" s="150"/>
      <c r="F46" s="151"/>
      <c r="G46" s="152"/>
      <c r="H46" s="152"/>
      <c r="I46" s="151"/>
      <c r="J46" s="152"/>
      <c r="K46" s="152"/>
      <c r="L46" s="152"/>
      <c r="M46" s="152"/>
      <c r="N46" s="153"/>
      <c r="O46" s="154"/>
      <c r="P46" s="152"/>
      <c r="Q46" s="152"/>
      <c r="R46" s="152"/>
      <c r="S46" s="155"/>
      <c r="T46" s="156"/>
      <c r="U46" s="157"/>
      <c r="AA46" s="42" t="s">
        <v>29</v>
      </c>
      <c r="AB46" s="43"/>
    </row>
    <row r="47" spans="1:37" ht="24.75" customHeight="1" x14ac:dyDescent="0.15">
      <c r="A47" s="16"/>
      <c r="B47" s="16"/>
      <c r="C47" s="148">
        <v>3</v>
      </c>
      <c r="D47" s="149"/>
      <c r="E47" s="150"/>
      <c r="F47" s="151"/>
      <c r="G47" s="152"/>
      <c r="H47" s="152"/>
      <c r="I47" s="151"/>
      <c r="J47" s="152"/>
      <c r="K47" s="152"/>
      <c r="L47" s="152"/>
      <c r="M47" s="152"/>
      <c r="N47" s="153"/>
      <c r="O47" s="154"/>
      <c r="P47" s="152"/>
      <c r="Q47" s="152"/>
      <c r="R47" s="152"/>
      <c r="S47" s="155"/>
      <c r="T47" s="156"/>
      <c r="U47" s="157"/>
      <c r="AA47" s="42" t="s">
        <v>15</v>
      </c>
      <c r="AB47" s="43"/>
    </row>
    <row r="48" spans="1:37" ht="24.75" customHeight="1" x14ac:dyDescent="0.15">
      <c r="A48" s="16"/>
      <c r="B48" s="16"/>
      <c r="C48" s="148">
        <v>4</v>
      </c>
      <c r="D48" s="149"/>
      <c r="E48" s="150"/>
      <c r="F48" s="151"/>
      <c r="G48" s="152"/>
      <c r="H48" s="152"/>
      <c r="I48" s="151"/>
      <c r="J48" s="152"/>
      <c r="K48" s="152"/>
      <c r="L48" s="152"/>
      <c r="M48" s="152"/>
      <c r="N48" s="153"/>
      <c r="O48" s="154"/>
      <c r="P48" s="152"/>
      <c r="Q48" s="152"/>
      <c r="R48" s="152"/>
      <c r="S48" s="155"/>
      <c r="T48" s="156"/>
      <c r="U48" s="157"/>
      <c r="AA48" s="42" t="s">
        <v>30</v>
      </c>
      <c r="AB48" s="43"/>
    </row>
    <row r="49" spans="1:33" ht="24.75" customHeight="1" x14ac:dyDescent="0.15">
      <c r="A49" s="16"/>
      <c r="B49" s="16"/>
      <c r="C49" s="148">
        <v>5</v>
      </c>
      <c r="D49" s="149"/>
      <c r="E49" s="150"/>
      <c r="F49" s="151"/>
      <c r="G49" s="152"/>
      <c r="H49" s="152"/>
      <c r="I49" s="151"/>
      <c r="J49" s="152"/>
      <c r="K49" s="152"/>
      <c r="L49" s="152"/>
      <c r="M49" s="152"/>
      <c r="N49" s="153"/>
      <c r="O49" s="154"/>
      <c r="P49" s="152"/>
      <c r="Q49" s="152"/>
      <c r="R49" s="152"/>
      <c r="S49" s="155"/>
      <c r="T49" s="156"/>
      <c r="U49" s="157"/>
      <c r="AA49" s="42" t="s">
        <v>31</v>
      </c>
      <c r="AB49" s="43"/>
    </row>
    <row r="50" spans="1:33" ht="24.75" customHeight="1" x14ac:dyDescent="0.15">
      <c r="A50" s="16"/>
      <c r="B50" s="16"/>
      <c r="C50" s="148">
        <v>6</v>
      </c>
      <c r="D50" s="149"/>
      <c r="E50" s="150"/>
      <c r="F50" s="151"/>
      <c r="G50" s="152"/>
      <c r="H50" s="152"/>
      <c r="I50" s="151"/>
      <c r="J50" s="152"/>
      <c r="K50" s="152"/>
      <c r="L50" s="152"/>
      <c r="M50" s="152"/>
      <c r="N50" s="153"/>
      <c r="O50" s="154"/>
      <c r="P50" s="152"/>
      <c r="Q50" s="152"/>
      <c r="R50" s="152"/>
      <c r="S50" s="155"/>
      <c r="T50" s="156"/>
      <c r="U50" s="157"/>
      <c r="AA50" s="42" t="s">
        <v>32</v>
      </c>
      <c r="AB50" s="43"/>
    </row>
    <row r="51" spans="1:33" ht="24.75" customHeight="1" x14ac:dyDescent="0.15">
      <c r="A51" s="16"/>
      <c r="B51" s="16"/>
      <c r="C51" s="148">
        <v>7</v>
      </c>
      <c r="D51" s="149"/>
      <c r="E51" s="150"/>
      <c r="F51" s="151"/>
      <c r="G51" s="152"/>
      <c r="H51" s="152"/>
      <c r="I51" s="151"/>
      <c r="J51" s="152"/>
      <c r="K51" s="152"/>
      <c r="L51" s="152"/>
      <c r="M51" s="152"/>
      <c r="N51" s="153"/>
      <c r="O51" s="154"/>
      <c r="P51" s="152"/>
      <c r="Q51" s="152"/>
      <c r="R51" s="152"/>
      <c r="S51" s="155"/>
      <c r="T51" s="156"/>
      <c r="U51" s="157"/>
      <c r="AA51" s="42" t="s">
        <v>33</v>
      </c>
      <c r="AB51" s="43"/>
    </row>
    <row r="52" spans="1:33" ht="24.75" customHeight="1" x14ac:dyDescent="0.15">
      <c r="A52" s="16"/>
      <c r="B52" s="16"/>
      <c r="C52" s="148">
        <v>8</v>
      </c>
      <c r="D52" s="149"/>
      <c r="E52" s="150"/>
      <c r="F52" s="151"/>
      <c r="G52" s="152"/>
      <c r="H52" s="152"/>
      <c r="I52" s="151"/>
      <c r="J52" s="152"/>
      <c r="K52" s="152"/>
      <c r="L52" s="152"/>
      <c r="M52" s="152"/>
      <c r="N52" s="153"/>
      <c r="O52" s="154"/>
      <c r="P52" s="152"/>
      <c r="Q52" s="152"/>
      <c r="R52" s="152"/>
      <c r="S52" s="155"/>
      <c r="T52" s="156"/>
      <c r="U52" s="157"/>
      <c r="AA52" s="42" t="s">
        <v>34</v>
      </c>
      <c r="AB52" s="43"/>
    </row>
    <row r="53" spans="1:33" ht="24.75" customHeight="1" x14ac:dyDescent="0.15">
      <c r="A53" s="16"/>
      <c r="B53" s="16"/>
      <c r="C53" s="148">
        <v>9</v>
      </c>
      <c r="D53" s="149"/>
      <c r="E53" s="150"/>
      <c r="F53" s="151"/>
      <c r="G53" s="152"/>
      <c r="H53" s="152"/>
      <c r="I53" s="151"/>
      <c r="J53" s="152"/>
      <c r="K53" s="152"/>
      <c r="L53" s="152"/>
      <c r="M53" s="152"/>
      <c r="N53" s="153"/>
      <c r="O53" s="154"/>
      <c r="P53" s="152"/>
      <c r="Q53" s="152"/>
      <c r="R53" s="152"/>
      <c r="S53" s="155"/>
      <c r="T53" s="156"/>
      <c r="U53" s="157"/>
      <c r="AA53" s="42"/>
      <c r="AB53" s="43"/>
    </row>
    <row r="54" spans="1:33" ht="24.75" customHeight="1" thickBot="1" x14ac:dyDescent="0.2">
      <c r="A54" s="16"/>
      <c r="B54" s="16"/>
      <c r="C54" s="148">
        <v>10</v>
      </c>
      <c r="D54" s="149"/>
      <c r="E54" s="150"/>
      <c r="F54" s="151"/>
      <c r="G54" s="152"/>
      <c r="H54" s="152"/>
      <c r="I54" s="151"/>
      <c r="J54" s="152"/>
      <c r="K54" s="152"/>
      <c r="L54" s="152"/>
      <c r="M54" s="152"/>
      <c r="N54" s="153"/>
      <c r="O54" s="154"/>
      <c r="P54" s="152"/>
      <c r="Q54" s="152"/>
      <c r="R54" s="152"/>
      <c r="S54" s="155"/>
      <c r="T54" s="156"/>
      <c r="U54" s="157"/>
      <c r="Y54" s="23"/>
      <c r="AA54" s="165"/>
      <c r="AB54" s="166"/>
    </row>
    <row r="55" spans="1:33" ht="13.5" customHeight="1" x14ac:dyDescent="0.15">
      <c r="Y55" s="23"/>
    </row>
    <row r="56" spans="1:33" ht="24.6" customHeight="1" x14ac:dyDescent="0.15">
      <c r="A56" s="23"/>
      <c r="B56" s="23"/>
      <c r="C56" s="23"/>
      <c r="D56" s="23"/>
      <c r="E56" s="23"/>
      <c r="F56" s="23"/>
      <c r="G56" s="23"/>
      <c r="H56" s="23"/>
      <c r="I56" s="23"/>
      <c r="J56" s="23"/>
      <c r="K56" s="23"/>
      <c r="L56" s="23"/>
      <c r="M56" s="23"/>
      <c r="N56" s="23"/>
      <c r="O56" s="23"/>
      <c r="P56" s="23"/>
      <c r="Q56" s="23"/>
      <c r="R56" s="23"/>
      <c r="S56" s="23"/>
      <c r="T56" s="23"/>
      <c r="U56" s="23"/>
      <c r="V56" s="23"/>
      <c r="W56" s="23"/>
      <c r="X56" s="23"/>
      <c r="Y56" s="23"/>
      <c r="Z56" s="23"/>
      <c r="AA56" s="23"/>
    </row>
    <row r="57" spans="1:33" ht="24.6" customHeight="1" x14ac:dyDescent="0.15">
      <c r="C57" s="52"/>
      <c r="D57" s="53"/>
      <c r="E57" s="54"/>
      <c r="F57" s="168" t="s">
        <v>23</v>
      </c>
      <c r="G57" s="169"/>
      <c r="H57" s="169"/>
      <c r="I57" s="148" t="s">
        <v>24</v>
      </c>
      <c r="J57" s="149"/>
      <c r="K57" s="149"/>
      <c r="L57" s="149"/>
      <c r="M57" s="149"/>
      <c r="N57" s="150"/>
      <c r="O57" s="148" t="s">
        <v>25</v>
      </c>
      <c r="P57" s="149"/>
      <c r="Q57" s="149"/>
      <c r="R57" s="149"/>
      <c r="S57" s="148" t="s">
        <v>26</v>
      </c>
      <c r="T57" s="149"/>
      <c r="U57" s="150"/>
      <c r="AG57" s="23"/>
    </row>
    <row r="58" spans="1:33" ht="24.6" customHeight="1" x14ac:dyDescent="0.15">
      <c r="C58" s="148">
        <v>11</v>
      </c>
      <c r="D58" s="149"/>
      <c r="E58" s="150"/>
      <c r="F58" s="151"/>
      <c r="G58" s="152"/>
      <c r="H58" s="152"/>
      <c r="I58" s="151"/>
      <c r="J58" s="152"/>
      <c r="K58" s="152"/>
      <c r="L58" s="152"/>
      <c r="M58" s="152"/>
      <c r="N58" s="153"/>
      <c r="O58" s="154"/>
      <c r="P58" s="152"/>
      <c r="Q58" s="152"/>
      <c r="R58" s="152"/>
      <c r="S58" s="155"/>
      <c r="T58" s="156"/>
      <c r="U58" s="157"/>
      <c r="AG58" s="23"/>
    </row>
    <row r="59" spans="1:33" ht="24.6" customHeight="1" x14ac:dyDescent="0.15">
      <c r="C59" s="148">
        <v>12</v>
      </c>
      <c r="D59" s="149"/>
      <c r="E59" s="150"/>
      <c r="F59" s="151"/>
      <c r="G59" s="152"/>
      <c r="H59" s="152"/>
      <c r="I59" s="151"/>
      <c r="J59" s="152"/>
      <c r="K59" s="152"/>
      <c r="L59" s="152"/>
      <c r="M59" s="152"/>
      <c r="N59" s="153"/>
      <c r="O59" s="154"/>
      <c r="P59" s="152"/>
      <c r="Q59" s="152"/>
      <c r="R59" s="152"/>
      <c r="S59" s="155"/>
      <c r="T59" s="156"/>
      <c r="U59" s="157"/>
      <c r="AG59" s="23"/>
    </row>
    <row r="60" spans="1:33" ht="24.6" customHeight="1" x14ac:dyDescent="0.15">
      <c r="C60" s="148">
        <v>13</v>
      </c>
      <c r="D60" s="149"/>
      <c r="E60" s="150"/>
      <c r="F60" s="151"/>
      <c r="G60" s="152"/>
      <c r="H60" s="152"/>
      <c r="I60" s="151"/>
      <c r="J60" s="152"/>
      <c r="K60" s="152"/>
      <c r="L60" s="152"/>
      <c r="M60" s="152"/>
      <c r="N60" s="153"/>
      <c r="O60" s="154"/>
      <c r="P60" s="152"/>
      <c r="Q60" s="152"/>
      <c r="R60" s="152"/>
      <c r="S60" s="155"/>
      <c r="T60" s="156"/>
      <c r="U60" s="157"/>
    </row>
    <row r="61" spans="1:33" ht="24.6" customHeight="1" x14ac:dyDescent="0.15">
      <c r="C61" s="148">
        <v>14</v>
      </c>
      <c r="D61" s="149"/>
      <c r="E61" s="150"/>
      <c r="F61" s="151"/>
      <c r="G61" s="152"/>
      <c r="H61" s="152"/>
      <c r="I61" s="151"/>
      <c r="J61" s="152"/>
      <c r="K61" s="152"/>
      <c r="L61" s="152"/>
      <c r="M61" s="152"/>
      <c r="N61" s="153"/>
      <c r="O61" s="154"/>
      <c r="P61" s="152"/>
      <c r="Q61" s="152"/>
      <c r="R61" s="152"/>
      <c r="S61" s="155"/>
      <c r="T61" s="156"/>
      <c r="U61" s="157"/>
    </row>
    <row r="62" spans="1:33" ht="24.6" customHeight="1" x14ac:dyDescent="0.15">
      <c r="C62" s="148">
        <v>15</v>
      </c>
      <c r="D62" s="149"/>
      <c r="E62" s="150"/>
      <c r="F62" s="151"/>
      <c r="G62" s="152"/>
      <c r="H62" s="152"/>
      <c r="I62" s="151"/>
      <c r="J62" s="152"/>
      <c r="K62" s="152"/>
      <c r="L62" s="152"/>
      <c r="M62" s="152"/>
      <c r="N62" s="153"/>
      <c r="O62" s="154"/>
      <c r="P62" s="152"/>
      <c r="Q62" s="152"/>
      <c r="R62" s="152"/>
      <c r="S62" s="155"/>
      <c r="T62" s="156"/>
      <c r="U62" s="157"/>
    </row>
    <row r="63" spans="1:33" ht="24.6" customHeight="1" x14ac:dyDescent="0.15">
      <c r="C63" s="148">
        <v>16</v>
      </c>
      <c r="D63" s="149"/>
      <c r="E63" s="150"/>
      <c r="F63" s="151"/>
      <c r="G63" s="152"/>
      <c r="H63" s="152"/>
      <c r="I63" s="151"/>
      <c r="J63" s="152"/>
      <c r="K63" s="152"/>
      <c r="L63" s="152"/>
      <c r="M63" s="152"/>
      <c r="N63" s="153"/>
      <c r="O63" s="154"/>
      <c r="P63" s="152"/>
      <c r="Q63" s="152"/>
      <c r="R63" s="152"/>
      <c r="S63" s="155"/>
      <c r="T63" s="156"/>
      <c r="U63" s="157"/>
    </row>
    <row r="64" spans="1:33" ht="24.6" customHeight="1" x14ac:dyDescent="0.15">
      <c r="C64" s="148">
        <v>17</v>
      </c>
      <c r="D64" s="149"/>
      <c r="E64" s="150"/>
      <c r="F64" s="151"/>
      <c r="G64" s="152"/>
      <c r="H64" s="152"/>
      <c r="I64" s="151"/>
      <c r="J64" s="152"/>
      <c r="K64" s="152"/>
      <c r="L64" s="152"/>
      <c r="M64" s="152"/>
      <c r="N64" s="153"/>
      <c r="O64" s="154"/>
      <c r="P64" s="152"/>
      <c r="Q64" s="152"/>
      <c r="R64" s="152"/>
      <c r="S64" s="155"/>
      <c r="T64" s="156"/>
      <c r="U64" s="157"/>
    </row>
    <row r="65" spans="3:21" ht="24.6" customHeight="1" x14ac:dyDescent="0.15">
      <c r="C65" s="148">
        <v>18</v>
      </c>
      <c r="D65" s="149"/>
      <c r="E65" s="150"/>
      <c r="F65" s="151"/>
      <c r="G65" s="152"/>
      <c r="H65" s="152"/>
      <c r="I65" s="151"/>
      <c r="J65" s="152"/>
      <c r="K65" s="152"/>
      <c r="L65" s="152"/>
      <c r="M65" s="152"/>
      <c r="N65" s="153"/>
      <c r="O65" s="154"/>
      <c r="P65" s="152"/>
      <c r="Q65" s="152"/>
      <c r="R65" s="152"/>
      <c r="S65" s="155"/>
      <c r="T65" s="156"/>
      <c r="U65" s="157"/>
    </row>
    <row r="66" spans="3:21" ht="24.6" customHeight="1" x14ac:dyDescent="0.15">
      <c r="C66" s="148">
        <v>19</v>
      </c>
      <c r="D66" s="149"/>
      <c r="E66" s="150"/>
      <c r="F66" s="151"/>
      <c r="G66" s="152"/>
      <c r="H66" s="152"/>
      <c r="I66" s="151"/>
      <c r="J66" s="152"/>
      <c r="K66" s="152"/>
      <c r="L66" s="152"/>
      <c r="M66" s="152"/>
      <c r="N66" s="153"/>
      <c r="O66" s="154"/>
      <c r="P66" s="152"/>
      <c r="Q66" s="152"/>
      <c r="R66" s="152"/>
      <c r="S66" s="155"/>
      <c r="T66" s="156"/>
      <c r="U66" s="157"/>
    </row>
    <row r="67" spans="3:21" ht="24.6" customHeight="1" x14ac:dyDescent="0.15">
      <c r="C67" s="148">
        <v>20</v>
      </c>
      <c r="D67" s="149"/>
      <c r="E67" s="150"/>
      <c r="F67" s="151"/>
      <c r="G67" s="152"/>
      <c r="H67" s="152"/>
      <c r="I67" s="151"/>
      <c r="J67" s="152"/>
      <c r="K67" s="152"/>
      <c r="L67" s="152"/>
      <c r="M67" s="152"/>
      <c r="N67" s="153"/>
      <c r="O67" s="154"/>
      <c r="P67" s="152"/>
      <c r="Q67" s="152"/>
      <c r="R67" s="152"/>
      <c r="S67" s="155"/>
      <c r="T67" s="156"/>
      <c r="U67" s="157"/>
    </row>
    <row r="68" spans="3:21" ht="24.6" customHeight="1" x14ac:dyDescent="0.15">
      <c r="C68" s="148">
        <v>21</v>
      </c>
      <c r="D68" s="149"/>
      <c r="E68" s="150"/>
      <c r="F68" s="151"/>
      <c r="G68" s="152"/>
      <c r="H68" s="152"/>
      <c r="I68" s="151"/>
      <c r="J68" s="152"/>
      <c r="K68" s="152"/>
      <c r="L68" s="152"/>
      <c r="M68" s="152"/>
      <c r="N68" s="153"/>
      <c r="O68" s="154"/>
      <c r="P68" s="152"/>
      <c r="Q68" s="152"/>
      <c r="R68" s="152"/>
      <c r="S68" s="155"/>
      <c r="T68" s="156"/>
      <c r="U68" s="157"/>
    </row>
    <row r="69" spans="3:21" ht="24.6" customHeight="1" x14ac:dyDescent="0.15">
      <c r="C69" s="148">
        <v>22</v>
      </c>
      <c r="D69" s="149"/>
      <c r="E69" s="150"/>
      <c r="F69" s="151"/>
      <c r="G69" s="152"/>
      <c r="H69" s="152"/>
      <c r="I69" s="151"/>
      <c r="J69" s="152"/>
      <c r="K69" s="152"/>
      <c r="L69" s="152"/>
      <c r="M69" s="152"/>
      <c r="N69" s="153"/>
      <c r="O69" s="154"/>
      <c r="P69" s="152"/>
      <c r="Q69" s="152"/>
      <c r="R69" s="152"/>
      <c r="S69" s="155"/>
      <c r="T69" s="156"/>
      <c r="U69" s="157"/>
    </row>
    <row r="70" spans="3:21" ht="24.6" customHeight="1" x14ac:dyDescent="0.15">
      <c r="C70" s="148">
        <v>23</v>
      </c>
      <c r="D70" s="149"/>
      <c r="E70" s="150"/>
      <c r="F70" s="151"/>
      <c r="G70" s="152"/>
      <c r="H70" s="152"/>
      <c r="I70" s="151"/>
      <c r="J70" s="152"/>
      <c r="K70" s="152"/>
      <c r="L70" s="152"/>
      <c r="M70" s="152"/>
      <c r="N70" s="153"/>
      <c r="O70" s="154"/>
      <c r="P70" s="152"/>
      <c r="Q70" s="152"/>
      <c r="R70" s="152"/>
      <c r="S70" s="155"/>
      <c r="T70" s="156"/>
      <c r="U70" s="157"/>
    </row>
    <row r="71" spans="3:21" ht="24.6" customHeight="1" x14ac:dyDescent="0.15">
      <c r="C71" s="148">
        <v>24</v>
      </c>
      <c r="D71" s="149"/>
      <c r="E71" s="150"/>
      <c r="F71" s="151"/>
      <c r="G71" s="152"/>
      <c r="H71" s="152"/>
      <c r="I71" s="151"/>
      <c r="J71" s="152"/>
      <c r="K71" s="152"/>
      <c r="L71" s="152"/>
      <c r="M71" s="152"/>
      <c r="N71" s="153"/>
      <c r="O71" s="154"/>
      <c r="P71" s="152"/>
      <c r="Q71" s="152"/>
      <c r="R71" s="152"/>
      <c r="S71" s="155"/>
      <c r="T71" s="156"/>
      <c r="U71" s="157"/>
    </row>
    <row r="72" spans="3:21" ht="24.6" customHeight="1" x14ac:dyDescent="0.15">
      <c r="C72" s="148">
        <v>25</v>
      </c>
      <c r="D72" s="149"/>
      <c r="E72" s="150"/>
      <c r="F72" s="151"/>
      <c r="G72" s="152"/>
      <c r="H72" s="152"/>
      <c r="I72" s="151"/>
      <c r="J72" s="152"/>
      <c r="K72" s="152"/>
      <c r="L72" s="152"/>
      <c r="M72" s="152"/>
      <c r="N72" s="153"/>
      <c r="O72" s="154"/>
      <c r="P72" s="152"/>
      <c r="Q72" s="152"/>
      <c r="R72" s="152"/>
      <c r="S72" s="155"/>
      <c r="T72" s="156"/>
      <c r="U72" s="157"/>
    </row>
    <row r="73" spans="3:21" ht="24.6" customHeight="1" x14ac:dyDescent="0.15">
      <c r="C73" s="148">
        <v>26</v>
      </c>
      <c r="D73" s="149"/>
      <c r="E73" s="150"/>
      <c r="F73" s="151"/>
      <c r="G73" s="152"/>
      <c r="H73" s="152"/>
      <c r="I73" s="151"/>
      <c r="J73" s="152"/>
      <c r="K73" s="152"/>
      <c r="L73" s="152"/>
      <c r="M73" s="152"/>
      <c r="N73" s="153"/>
      <c r="O73" s="154"/>
      <c r="P73" s="152"/>
      <c r="Q73" s="152"/>
      <c r="R73" s="152"/>
      <c r="S73" s="155"/>
      <c r="T73" s="156"/>
      <c r="U73" s="157"/>
    </row>
    <row r="74" spans="3:21" ht="24.6" customHeight="1" x14ac:dyDescent="0.15">
      <c r="C74" s="148">
        <v>27</v>
      </c>
      <c r="D74" s="149"/>
      <c r="E74" s="150"/>
      <c r="F74" s="151"/>
      <c r="G74" s="152"/>
      <c r="H74" s="152"/>
      <c r="I74" s="151"/>
      <c r="J74" s="152"/>
      <c r="K74" s="152"/>
      <c r="L74" s="152"/>
      <c r="M74" s="152"/>
      <c r="N74" s="153"/>
      <c r="O74" s="154"/>
      <c r="P74" s="152"/>
      <c r="Q74" s="152"/>
      <c r="R74" s="152"/>
      <c r="S74" s="155"/>
      <c r="T74" s="156"/>
      <c r="U74" s="157"/>
    </row>
    <row r="75" spans="3:21" ht="24.6" customHeight="1" x14ac:dyDescent="0.15">
      <c r="C75" s="148">
        <v>28</v>
      </c>
      <c r="D75" s="149"/>
      <c r="E75" s="150"/>
      <c r="F75" s="151"/>
      <c r="G75" s="152"/>
      <c r="H75" s="152"/>
      <c r="I75" s="151"/>
      <c r="J75" s="152"/>
      <c r="K75" s="152"/>
      <c r="L75" s="152"/>
      <c r="M75" s="152"/>
      <c r="N75" s="153"/>
      <c r="O75" s="154"/>
      <c r="P75" s="152"/>
      <c r="Q75" s="152"/>
      <c r="R75" s="152"/>
      <c r="S75" s="155"/>
      <c r="T75" s="156"/>
      <c r="U75" s="157"/>
    </row>
    <row r="76" spans="3:21" ht="24.6" customHeight="1" x14ac:dyDescent="0.15">
      <c r="C76" s="148">
        <v>29</v>
      </c>
      <c r="D76" s="149"/>
      <c r="E76" s="150"/>
      <c r="F76" s="151"/>
      <c r="G76" s="152"/>
      <c r="H76" s="152"/>
      <c r="I76" s="151"/>
      <c r="J76" s="152"/>
      <c r="K76" s="152"/>
      <c r="L76" s="152"/>
      <c r="M76" s="152"/>
      <c r="N76" s="153"/>
      <c r="O76" s="154"/>
      <c r="P76" s="152"/>
      <c r="Q76" s="152"/>
      <c r="R76" s="152"/>
      <c r="S76" s="155"/>
      <c r="T76" s="156"/>
      <c r="U76" s="157"/>
    </row>
    <row r="77" spans="3:21" ht="24.6" customHeight="1" x14ac:dyDescent="0.15">
      <c r="C77" s="148">
        <v>30</v>
      </c>
      <c r="D77" s="149"/>
      <c r="E77" s="150"/>
      <c r="F77" s="151"/>
      <c r="G77" s="152"/>
      <c r="H77" s="152"/>
      <c r="I77" s="151"/>
      <c r="J77" s="152"/>
      <c r="K77" s="152"/>
      <c r="L77" s="152"/>
      <c r="M77" s="152"/>
      <c r="N77" s="153"/>
      <c r="O77" s="154"/>
      <c r="P77" s="152"/>
      <c r="Q77" s="152"/>
      <c r="R77" s="152"/>
      <c r="S77" s="155"/>
      <c r="T77" s="156"/>
      <c r="U77" s="157"/>
    </row>
    <row r="78" spans="3:21" ht="24.6" customHeight="1" x14ac:dyDescent="0.15">
      <c r="C78" s="148">
        <v>31</v>
      </c>
      <c r="D78" s="149"/>
      <c r="E78" s="150"/>
      <c r="F78" s="151"/>
      <c r="G78" s="152"/>
      <c r="H78" s="152"/>
      <c r="I78" s="151"/>
      <c r="J78" s="152"/>
      <c r="K78" s="152"/>
      <c r="L78" s="152"/>
      <c r="M78" s="152"/>
      <c r="N78" s="153"/>
      <c r="O78" s="154"/>
      <c r="P78" s="152"/>
      <c r="Q78" s="152"/>
      <c r="R78" s="152"/>
      <c r="S78" s="155"/>
      <c r="T78" s="156"/>
      <c r="U78" s="157"/>
    </row>
    <row r="79" spans="3:21" ht="24.6" customHeight="1" x14ac:dyDescent="0.15">
      <c r="C79" s="148">
        <v>32</v>
      </c>
      <c r="D79" s="149"/>
      <c r="E79" s="150"/>
      <c r="F79" s="151"/>
      <c r="G79" s="152"/>
      <c r="H79" s="152"/>
      <c r="I79" s="151"/>
      <c r="J79" s="152"/>
      <c r="K79" s="152"/>
      <c r="L79" s="152"/>
      <c r="M79" s="152"/>
      <c r="N79" s="153"/>
      <c r="O79" s="154"/>
      <c r="P79" s="152"/>
      <c r="Q79" s="152"/>
      <c r="R79" s="152"/>
      <c r="S79" s="155"/>
      <c r="T79" s="156"/>
      <c r="U79" s="157"/>
    </row>
    <row r="80" spans="3:21" ht="24.6" customHeight="1" x14ac:dyDescent="0.15">
      <c r="C80" s="148">
        <v>33</v>
      </c>
      <c r="D80" s="149"/>
      <c r="E80" s="150"/>
      <c r="F80" s="151"/>
      <c r="G80" s="152"/>
      <c r="H80" s="152"/>
      <c r="I80" s="151"/>
      <c r="J80" s="152"/>
      <c r="K80" s="152"/>
      <c r="L80" s="152"/>
      <c r="M80" s="152"/>
      <c r="N80" s="153"/>
      <c r="O80" s="154"/>
      <c r="P80" s="152"/>
      <c r="Q80" s="152"/>
      <c r="R80" s="152"/>
      <c r="S80" s="155"/>
      <c r="T80" s="156"/>
      <c r="U80" s="157"/>
    </row>
    <row r="81" spans="3:21" ht="24.6" customHeight="1" x14ac:dyDescent="0.15">
      <c r="C81" s="148">
        <v>34</v>
      </c>
      <c r="D81" s="149"/>
      <c r="E81" s="150"/>
      <c r="F81" s="151"/>
      <c r="G81" s="152"/>
      <c r="H81" s="152"/>
      <c r="I81" s="151"/>
      <c r="J81" s="152"/>
      <c r="K81" s="152"/>
      <c r="L81" s="152"/>
      <c r="M81" s="152"/>
      <c r="N81" s="153"/>
      <c r="O81" s="154"/>
      <c r="P81" s="152"/>
      <c r="Q81" s="152"/>
      <c r="R81" s="152"/>
      <c r="S81" s="155"/>
      <c r="T81" s="156"/>
      <c r="U81" s="157"/>
    </row>
    <row r="82" spans="3:21" ht="24.6" customHeight="1" x14ac:dyDescent="0.15">
      <c r="C82" s="148">
        <v>35</v>
      </c>
      <c r="D82" s="149"/>
      <c r="E82" s="150"/>
      <c r="F82" s="151"/>
      <c r="G82" s="152"/>
      <c r="H82" s="152"/>
      <c r="I82" s="151"/>
      <c r="J82" s="152"/>
      <c r="K82" s="152"/>
      <c r="L82" s="152"/>
      <c r="M82" s="152"/>
      <c r="N82" s="153"/>
      <c r="O82" s="154"/>
      <c r="P82" s="152"/>
      <c r="Q82" s="152"/>
      <c r="R82" s="152"/>
      <c r="S82" s="155"/>
      <c r="T82" s="156"/>
      <c r="U82" s="157"/>
    </row>
    <row r="83" spans="3:21" ht="24.6" customHeight="1" x14ac:dyDescent="0.15">
      <c r="C83" s="148">
        <v>36</v>
      </c>
      <c r="D83" s="149"/>
      <c r="E83" s="150"/>
      <c r="F83" s="151"/>
      <c r="G83" s="152"/>
      <c r="H83" s="152"/>
      <c r="I83" s="151"/>
      <c r="J83" s="152"/>
      <c r="K83" s="152"/>
      <c r="L83" s="152"/>
      <c r="M83" s="152"/>
      <c r="N83" s="153"/>
      <c r="O83" s="154"/>
      <c r="P83" s="152"/>
      <c r="Q83" s="152"/>
      <c r="R83" s="152"/>
      <c r="S83" s="155"/>
      <c r="T83" s="156"/>
      <c r="U83" s="157"/>
    </row>
    <row r="84" spans="3:21" ht="24.6" customHeight="1" x14ac:dyDescent="0.15">
      <c r="C84" s="148">
        <v>37</v>
      </c>
      <c r="D84" s="149"/>
      <c r="E84" s="150"/>
      <c r="F84" s="151"/>
      <c r="G84" s="152"/>
      <c r="H84" s="152"/>
      <c r="I84" s="151"/>
      <c r="J84" s="152"/>
      <c r="K84" s="152"/>
      <c r="L84" s="152"/>
      <c r="M84" s="152"/>
      <c r="N84" s="153"/>
      <c r="O84" s="154"/>
      <c r="P84" s="152"/>
      <c r="Q84" s="152"/>
      <c r="R84" s="152"/>
      <c r="S84" s="155"/>
      <c r="T84" s="156"/>
      <c r="U84" s="157"/>
    </row>
    <row r="85" spans="3:21" ht="24.6" customHeight="1" x14ac:dyDescent="0.15">
      <c r="C85" s="148">
        <v>38</v>
      </c>
      <c r="D85" s="149"/>
      <c r="E85" s="150"/>
      <c r="F85" s="151"/>
      <c r="G85" s="152"/>
      <c r="H85" s="152"/>
      <c r="I85" s="151"/>
      <c r="J85" s="152"/>
      <c r="K85" s="152"/>
      <c r="L85" s="152"/>
      <c r="M85" s="152"/>
      <c r="N85" s="153"/>
      <c r="O85" s="154"/>
      <c r="P85" s="152"/>
      <c r="Q85" s="152"/>
      <c r="R85" s="152"/>
      <c r="S85" s="155"/>
      <c r="T85" s="156"/>
      <c r="U85" s="157"/>
    </row>
    <row r="86" spans="3:21" ht="24.6" customHeight="1" x14ac:dyDescent="0.15">
      <c r="C86" s="148">
        <v>39</v>
      </c>
      <c r="D86" s="149"/>
      <c r="E86" s="150"/>
      <c r="F86" s="151"/>
      <c r="G86" s="152"/>
      <c r="H86" s="152"/>
      <c r="I86" s="151"/>
      <c r="J86" s="152"/>
      <c r="K86" s="152"/>
      <c r="L86" s="152"/>
      <c r="M86" s="152"/>
      <c r="N86" s="153"/>
      <c r="O86" s="154"/>
      <c r="P86" s="152"/>
      <c r="Q86" s="152"/>
      <c r="R86" s="152"/>
      <c r="S86" s="155"/>
      <c r="T86" s="156"/>
      <c r="U86" s="157"/>
    </row>
    <row r="87" spans="3:21" ht="24.6" customHeight="1" x14ac:dyDescent="0.15">
      <c r="C87" s="148">
        <v>40</v>
      </c>
      <c r="D87" s="149"/>
      <c r="E87" s="150"/>
      <c r="F87" s="151"/>
      <c r="G87" s="152"/>
      <c r="H87" s="152"/>
      <c r="I87" s="151"/>
      <c r="J87" s="152"/>
      <c r="K87" s="152"/>
      <c r="L87" s="152"/>
      <c r="M87" s="152"/>
      <c r="N87" s="153"/>
      <c r="O87" s="154"/>
      <c r="P87" s="152"/>
      <c r="Q87" s="152"/>
      <c r="R87" s="152"/>
      <c r="S87" s="155"/>
      <c r="T87" s="156"/>
      <c r="U87" s="157"/>
    </row>
    <row r="88" spans="3:21" ht="24.6" customHeight="1" x14ac:dyDescent="0.15"/>
    <row r="89" spans="3:21" ht="24.6" customHeight="1" x14ac:dyDescent="0.15"/>
    <row r="90" spans="3:21" ht="24.6" customHeight="1" x14ac:dyDescent="0.15"/>
  </sheetData>
  <sheetProtection algorithmName="SHA-512" hashValue="xzOBLowj2xJ8y3TG5ri1T6uYU30OOjFFqnlfKDNHQxN8MiUkfh2C+dy6X2Um96PEYc8y+6cVmsMUUqdhkzl2AA==" saltValue="bzEoFcUsDAK9FvHchY3gJA==" spinCount="100000" sheet="1" selectLockedCells="1"/>
  <protectedRanges>
    <protectedRange sqref="AB35:AB38" name="局処理欄"/>
    <protectedRange sqref="T5" name="従事者証発行No"/>
    <protectedRange sqref="T13" name="公印押捺確認欄"/>
    <protectedRange sqref="O19" name="申請年月日"/>
    <protectedRange sqref="M27 M29" name="申請人住所氏名"/>
    <protectedRange sqref="H34 I38 H36 I40" name="起工番号、工事名、工期"/>
    <protectedRange algorithmName="SHA-512" hashValue="xt4ugsufBJ6pg6quMIHsNHqVhhV3jl42VHz8Jidm/PrPfc0b9yL4R2uf+OJ7Kh2GZgV6W4+yA9ThhT1Xt6g0Cg==" saltValue="bo1XRTvYvFDqEgLG6iztLQ==" spinCount="100000" sqref="F45:U54 F58:U87" name="範囲2"/>
    <protectedRange sqref="F45:U54 F58:U87" name="範囲1"/>
    <protectedRange sqref="AL4:BO5" name="枠印欄"/>
  </protectedRanges>
  <mergeCells count="284">
    <mergeCell ref="C87:E87"/>
    <mergeCell ref="F87:H87"/>
    <mergeCell ref="I87:N87"/>
    <mergeCell ref="O87:R87"/>
    <mergeCell ref="S87:U87"/>
    <mergeCell ref="C85:E85"/>
    <mergeCell ref="F85:H85"/>
    <mergeCell ref="I85:N85"/>
    <mergeCell ref="O85:R85"/>
    <mergeCell ref="S85:U85"/>
    <mergeCell ref="C86:E86"/>
    <mergeCell ref="F86:H86"/>
    <mergeCell ref="I86:N86"/>
    <mergeCell ref="O86:R86"/>
    <mergeCell ref="S86:U86"/>
    <mergeCell ref="C83:E83"/>
    <mergeCell ref="F83:H83"/>
    <mergeCell ref="I83:N83"/>
    <mergeCell ref="O83:R83"/>
    <mergeCell ref="S83:U83"/>
    <mergeCell ref="C84:E84"/>
    <mergeCell ref="F84:H84"/>
    <mergeCell ref="I84:N84"/>
    <mergeCell ref="O84:R84"/>
    <mergeCell ref="S84:U84"/>
    <mergeCell ref="C81:E81"/>
    <mergeCell ref="F81:H81"/>
    <mergeCell ref="I81:N81"/>
    <mergeCell ref="O81:R81"/>
    <mergeCell ref="S81:U81"/>
    <mergeCell ref="C82:E82"/>
    <mergeCell ref="F82:H82"/>
    <mergeCell ref="I82:N82"/>
    <mergeCell ref="O82:R82"/>
    <mergeCell ref="S82:U82"/>
    <mergeCell ref="C79:E79"/>
    <mergeCell ref="F79:H79"/>
    <mergeCell ref="I79:N79"/>
    <mergeCell ref="O79:R79"/>
    <mergeCell ref="S79:U79"/>
    <mergeCell ref="C80:E80"/>
    <mergeCell ref="F80:H80"/>
    <mergeCell ref="I80:N80"/>
    <mergeCell ref="O80:R80"/>
    <mergeCell ref="S80:U80"/>
    <mergeCell ref="C77:E77"/>
    <mergeCell ref="F77:H77"/>
    <mergeCell ref="I77:N77"/>
    <mergeCell ref="O77:R77"/>
    <mergeCell ref="S77:U77"/>
    <mergeCell ref="C78:E78"/>
    <mergeCell ref="F78:H78"/>
    <mergeCell ref="I78:N78"/>
    <mergeCell ref="O78:R78"/>
    <mergeCell ref="S78:U78"/>
    <mergeCell ref="C75:E75"/>
    <mergeCell ref="F75:H75"/>
    <mergeCell ref="I75:N75"/>
    <mergeCell ref="O75:R75"/>
    <mergeCell ref="S75:U75"/>
    <mergeCell ref="C76:E76"/>
    <mergeCell ref="F76:H76"/>
    <mergeCell ref="I76:N76"/>
    <mergeCell ref="O76:R76"/>
    <mergeCell ref="S76:U76"/>
    <mergeCell ref="C73:E73"/>
    <mergeCell ref="F73:H73"/>
    <mergeCell ref="I73:N73"/>
    <mergeCell ref="O73:R73"/>
    <mergeCell ref="S73:U73"/>
    <mergeCell ref="C74:E74"/>
    <mergeCell ref="F74:H74"/>
    <mergeCell ref="I74:N74"/>
    <mergeCell ref="O74:R74"/>
    <mergeCell ref="S74:U74"/>
    <mergeCell ref="C71:E71"/>
    <mergeCell ref="F71:H71"/>
    <mergeCell ref="I71:N71"/>
    <mergeCell ref="O71:R71"/>
    <mergeCell ref="S71:U71"/>
    <mergeCell ref="C72:E72"/>
    <mergeCell ref="F72:H72"/>
    <mergeCell ref="I72:N72"/>
    <mergeCell ref="O72:R72"/>
    <mergeCell ref="S72:U72"/>
    <mergeCell ref="C69:E69"/>
    <mergeCell ref="F69:H69"/>
    <mergeCell ref="I69:N69"/>
    <mergeCell ref="O69:R69"/>
    <mergeCell ref="S69:U69"/>
    <mergeCell ref="C70:E70"/>
    <mergeCell ref="F70:H70"/>
    <mergeCell ref="I70:N70"/>
    <mergeCell ref="O70:R70"/>
    <mergeCell ref="S70:U70"/>
    <mergeCell ref="C67:E67"/>
    <mergeCell ref="F67:H67"/>
    <mergeCell ref="I67:N67"/>
    <mergeCell ref="O67:R67"/>
    <mergeCell ref="S67:U67"/>
    <mergeCell ref="C68:E68"/>
    <mergeCell ref="F68:H68"/>
    <mergeCell ref="I68:N68"/>
    <mergeCell ref="O68:R68"/>
    <mergeCell ref="S68:U68"/>
    <mergeCell ref="C65:E65"/>
    <mergeCell ref="F65:H65"/>
    <mergeCell ref="I65:N65"/>
    <mergeCell ref="O65:R65"/>
    <mergeCell ref="S65:U65"/>
    <mergeCell ref="C66:E66"/>
    <mergeCell ref="F66:H66"/>
    <mergeCell ref="I66:N66"/>
    <mergeCell ref="O66:R66"/>
    <mergeCell ref="S66:U66"/>
    <mergeCell ref="C63:E63"/>
    <mergeCell ref="F63:H63"/>
    <mergeCell ref="I63:N63"/>
    <mergeCell ref="O63:R63"/>
    <mergeCell ref="S63:U63"/>
    <mergeCell ref="C64:E64"/>
    <mergeCell ref="F64:H64"/>
    <mergeCell ref="I64:N64"/>
    <mergeCell ref="O64:R64"/>
    <mergeCell ref="S64:U64"/>
    <mergeCell ref="C61:E61"/>
    <mergeCell ref="F61:H61"/>
    <mergeCell ref="I61:N61"/>
    <mergeCell ref="O61:R61"/>
    <mergeCell ref="S61:U61"/>
    <mergeCell ref="C62:E62"/>
    <mergeCell ref="F62:H62"/>
    <mergeCell ref="I62:N62"/>
    <mergeCell ref="O62:R62"/>
    <mergeCell ref="S62:U62"/>
    <mergeCell ref="C59:E59"/>
    <mergeCell ref="F59:H59"/>
    <mergeCell ref="I59:N59"/>
    <mergeCell ref="O59:R59"/>
    <mergeCell ref="S59:U59"/>
    <mergeCell ref="C60:E60"/>
    <mergeCell ref="F60:H60"/>
    <mergeCell ref="I60:N60"/>
    <mergeCell ref="O60:R60"/>
    <mergeCell ref="S60:U60"/>
    <mergeCell ref="F57:H57"/>
    <mergeCell ref="I57:N57"/>
    <mergeCell ref="O57:R57"/>
    <mergeCell ref="S57:U57"/>
    <mergeCell ref="C58:E58"/>
    <mergeCell ref="F58:H58"/>
    <mergeCell ref="I58:N58"/>
    <mergeCell ref="O58:R58"/>
    <mergeCell ref="S58:U58"/>
    <mergeCell ref="AG33:AK33"/>
    <mergeCell ref="AG35:AK35"/>
    <mergeCell ref="AG37:AK37"/>
    <mergeCell ref="C34:D34"/>
    <mergeCell ref="C36:D36"/>
    <mergeCell ref="C38:D38"/>
    <mergeCell ref="E34:G34"/>
    <mergeCell ref="E36:G36"/>
    <mergeCell ref="E38:G38"/>
    <mergeCell ref="I34:U34"/>
    <mergeCell ref="I36:U36"/>
    <mergeCell ref="I38:N38"/>
    <mergeCell ref="C37:U37"/>
    <mergeCell ref="C54:E54"/>
    <mergeCell ref="F54:H54"/>
    <mergeCell ref="I54:N54"/>
    <mergeCell ref="O54:R54"/>
    <mergeCell ref="S54:U54"/>
    <mergeCell ref="AA54:AB54"/>
    <mergeCell ref="C52:E52"/>
    <mergeCell ref="F52:H52"/>
    <mergeCell ref="I52:N52"/>
    <mergeCell ref="O52:R52"/>
    <mergeCell ref="S52:U52"/>
    <mergeCell ref="C53:E53"/>
    <mergeCell ref="F53:H53"/>
    <mergeCell ref="I53:N53"/>
    <mergeCell ref="O53:R53"/>
    <mergeCell ref="S53:U53"/>
    <mergeCell ref="C50:E50"/>
    <mergeCell ref="F50:H50"/>
    <mergeCell ref="I50:N50"/>
    <mergeCell ref="O50:R50"/>
    <mergeCell ref="S50:U50"/>
    <mergeCell ref="C51:E51"/>
    <mergeCell ref="F51:H51"/>
    <mergeCell ref="I51:N51"/>
    <mergeCell ref="O51:R51"/>
    <mergeCell ref="S51:U51"/>
    <mergeCell ref="C48:E48"/>
    <mergeCell ref="F48:H48"/>
    <mergeCell ref="I48:N48"/>
    <mergeCell ref="O48:R48"/>
    <mergeCell ref="S48:U48"/>
    <mergeCell ref="C49:E49"/>
    <mergeCell ref="F49:H49"/>
    <mergeCell ref="I49:N49"/>
    <mergeCell ref="O49:R49"/>
    <mergeCell ref="S49:U49"/>
    <mergeCell ref="C46:E46"/>
    <mergeCell ref="F46:H46"/>
    <mergeCell ref="I46:N46"/>
    <mergeCell ref="O46:R46"/>
    <mergeCell ref="S46:U46"/>
    <mergeCell ref="C47:E47"/>
    <mergeCell ref="F47:H47"/>
    <mergeCell ref="I47:N47"/>
    <mergeCell ref="O47:R47"/>
    <mergeCell ref="S47:U47"/>
    <mergeCell ref="AA44:AB44"/>
    <mergeCell ref="C45:E45"/>
    <mergeCell ref="F45:H45"/>
    <mergeCell ref="I45:N45"/>
    <mergeCell ref="O45:R45"/>
    <mergeCell ref="S45:U45"/>
    <mergeCell ref="C41:U41"/>
    <mergeCell ref="C43:U43"/>
    <mergeCell ref="F44:H44"/>
    <mergeCell ref="I44:N44"/>
    <mergeCell ref="O44:R44"/>
    <mergeCell ref="S44:U44"/>
    <mergeCell ref="C42:D42"/>
    <mergeCell ref="E42:G42"/>
    <mergeCell ref="C39:U39"/>
    <mergeCell ref="C40:G40"/>
    <mergeCell ref="AA32:AB34"/>
    <mergeCell ref="C33:U33"/>
    <mergeCell ref="C35:U35"/>
    <mergeCell ref="I40:N40"/>
    <mergeCell ref="C30:J30"/>
    <mergeCell ref="C31:U31"/>
    <mergeCell ref="C32:U32"/>
    <mergeCell ref="K29:L30"/>
    <mergeCell ref="C29:J29"/>
    <mergeCell ref="C24:U24"/>
    <mergeCell ref="C25:H25"/>
    <mergeCell ref="I25:U25"/>
    <mergeCell ref="C26:U26"/>
    <mergeCell ref="C27:J27"/>
    <mergeCell ref="M27:U28"/>
    <mergeCell ref="C28:J28"/>
    <mergeCell ref="K27:L28"/>
    <mergeCell ref="M29:U30"/>
    <mergeCell ref="C20:U20"/>
    <mergeCell ref="C21:U21"/>
    <mergeCell ref="C22:U22"/>
    <mergeCell ref="C23:H23"/>
    <mergeCell ref="I23:U23"/>
    <mergeCell ref="AV6:AZ8"/>
    <mergeCell ref="BA6:BE8"/>
    <mergeCell ref="M16:R16"/>
    <mergeCell ref="C18:U18"/>
    <mergeCell ref="M14:O14"/>
    <mergeCell ref="M15:O15"/>
    <mergeCell ref="P14:R14"/>
    <mergeCell ref="P15:R15"/>
    <mergeCell ref="BF6:BJ8"/>
    <mergeCell ref="BK6:BO8"/>
    <mergeCell ref="B10:U10"/>
    <mergeCell ref="T11:U12"/>
    <mergeCell ref="M12:R13"/>
    <mergeCell ref="T5:U9"/>
    <mergeCell ref="T13:U17"/>
    <mergeCell ref="AQ4:AU4"/>
    <mergeCell ref="AV4:AZ4"/>
    <mergeCell ref="BA4:BE5"/>
    <mergeCell ref="BF4:BJ5"/>
    <mergeCell ref="BK4:BO5"/>
    <mergeCell ref="AQ5:AU5"/>
    <mergeCell ref="AV5:AZ5"/>
    <mergeCell ref="AL6:AP8"/>
    <mergeCell ref="AQ6:AU8"/>
    <mergeCell ref="X1:Z9"/>
    <mergeCell ref="AA1:AF30"/>
    <mergeCell ref="B2:R2"/>
    <mergeCell ref="T3:U4"/>
    <mergeCell ref="M4:R6"/>
    <mergeCell ref="AL4:AP5"/>
    <mergeCell ref="C19:N19"/>
    <mergeCell ref="O19:U19"/>
  </mergeCells>
  <phoneticPr fontId="1"/>
  <dataValidations count="6">
    <dataValidation type="list" allowBlank="1" showInputMessage="1" showErrorMessage="1" sqref="AB35" xr:uid="{00000000-0002-0000-0000-000000000000}">
      <formula1>$AA$45:$AA$53</formula1>
    </dataValidation>
    <dataValidation type="list" allowBlank="1" showInputMessage="1" showErrorMessage="1" sqref="AL4:AP5" xr:uid="{0D9D6FAE-30C2-4956-8D14-7A1FA5C80C56}">
      <formula1>"課長,所長"</formula1>
    </dataValidation>
    <dataValidation type="list" allowBlank="1" showInputMessage="1" showErrorMessage="1" sqref="AQ4:AZ4" xr:uid="{48F52E96-1BEA-4F36-9C72-FB759B672071}">
      <formula1>"課長,所長,担当"</formula1>
    </dataValidation>
    <dataValidation type="list" allowBlank="1" showInputMessage="1" showErrorMessage="1" sqref="AQ5:AZ5" xr:uid="{93A004D1-FE09-494F-A5AF-C73352D6DDC4}">
      <formula1>"課長,所長,代理,補佐"</formula1>
    </dataValidation>
    <dataValidation type="list" allowBlank="1" showInputMessage="1" showErrorMessage="1" sqref="BA4:BE5" xr:uid="{D3F368BD-9850-4BBD-95D3-D2361DF7F5E5}">
      <formula1>"係長,主査"</formula1>
    </dataValidation>
    <dataValidation type="list" allowBlank="1" showInputMessage="1" showErrorMessage="1" sqref="BF4:BJ5" xr:uid="{C32B6439-1EE1-41F8-9FC7-A521DB0B7E8D}">
      <formula1>"主 査,副主査,主査・副主査"</formula1>
    </dataValidation>
  </dataValidations>
  <pageMargins left="0.7" right="0.2" top="0.75" bottom="0.75" header="0.3" footer="0.3"/>
  <pageSetup paperSize="9"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U71"/>
  <sheetViews>
    <sheetView showGridLines="0" showZeros="0" view="pageBreakPreview" zoomScaleNormal="100" zoomScaleSheetLayoutView="100" workbookViewId="0">
      <selection activeCell="E42" sqref="E42"/>
    </sheetView>
  </sheetViews>
  <sheetFormatPr defaultColWidth="8.7265625" defaultRowHeight="13.5" x14ac:dyDescent="0.15"/>
  <cols>
    <col min="1" max="1" width="1.08984375" style="4" customWidth="1"/>
    <col min="2" max="2" width="1.08984375" style="2" customWidth="1"/>
    <col min="3" max="3" width="8.36328125" style="2" customWidth="1"/>
    <col min="4" max="4" width="1.08984375" style="2" customWidth="1"/>
    <col min="5" max="5" width="3.7265625" style="3" customWidth="1"/>
    <col min="6" max="6" width="11.6328125" style="2" customWidth="1"/>
    <col min="7" max="7" width="4.54296875" style="2" customWidth="1"/>
    <col min="8" max="8" width="1.08984375" style="4" customWidth="1"/>
    <col min="9" max="9" width="1.26953125" style="2" customWidth="1"/>
    <col min="10" max="10" width="8.36328125" style="2" customWidth="1"/>
    <col min="11" max="11" width="1.08984375" style="2" customWidth="1"/>
    <col min="12" max="12" width="3.7265625" style="3" customWidth="1"/>
    <col min="13" max="13" width="11.6328125" style="2" customWidth="1"/>
    <col min="14" max="14" width="4.54296875" style="2" customWidth="1"/>
    <col min="15" max="15" width="1.08984375" style="4" customWidth="1"/>
    <col min="16" max="16" width="1.54296875" style="2" customWidth="1"/>
    <col min="17" max="17" width="28.26953125" style="2" customWidth="1"/>
    <col min="18" max="18" width="1.54296875" style="4" customWidth="1"/>
    <col min="19" max="19" width="1.7265625" style="2" customWidth="1"/>
    <col min="20" max="20" width="28.26953125" style="2" customWidth="1"/>
    <col min="21" max="21" width="1.54296875" style="4" customWidth="1"/>
    <col min="22" max="22" width="8.7265625" style="4"/>
    <col min="23" max="23" width="45.453125" style="4" customWidth="1"/>
    <col min="24" max="24" width="17.6328125" style="4" customWidth="1"/>
    <col min="25" max="16384" width="8.7265625" style="4"/>
  </cols>
  <sheetData>
    <row r="1" spans="2:21" ht="22.5" customHeight="1" x14ac:dyDescent="0.15">
      <c r="C1" s="46" t="s">
        <v>42</v>
      </c>
    </row>
    <row r="2" spans="2:21" ht="9" customHeight="1" x14ac:dyDescent="0.15">
      <c r="D2" s="5"/>
      <c r="E2" s="6"/>
      <c r="F2" s="5"/>
      <c r="G2" s="5"/>
      <c r="H2" s="5"/>
      <c r="I2" s="5"/>
      <c r="J2" s="5"/>
      <c r="K2" s="5"/>
      <c r="L2" s="6"/>
      <c r="M2" s="5"/>
      <c r="N2" s="5"/>
      <c r="O2" s="5"/>
      <c r="P2" s="7"/>
      <c r="Q2" s="8"/>
      <c r="R2" s="8"/>
      <c r="S2" s="7"/>
      <c r="T2" s="8"/>
      <c r="U2" s="8"/>
    </row>
    <row r="3" spans="2:21" ht="13.5" customHeight="1" x14ac:dyDescent="0.15">
      <c r="C3" s="173" t="s">
        <v>48</v>
      </c>
      <c r="E3" s="6"/>
      <c r="F3" s="5"/>
      <c r="G3" s="51">
        <f>番号1</f>
        <v>0</v>
      </c>
      <c r="H3" s="5"/>
      <c r="I3" s="5"/>
      <c r="J3" s="173" t="s">
        <v>48</v>
      </c>
      <c r="L3" s="6"/>
      <c r="M3" s="5"/>
      <c r="N3" s="51">
        <f>番号2</f>
        <v>0</v>
      </c>
      <c r="O3" s="5"/>
      <c r="P3" s="8"/>
      <c r="Q3" s="176" t="s">
        <v>44</v>
      </c>
      <c r="R3" s="8"/>
      <c r="S3" s="8"/>
      <c r="T3" s="176" t="str">
        <f>Q3</f>
        <v>１　権利者の占有する土地、建物等に立ち入ろうとする場合は、あらかじめ当該
　土地、建物等の権利者の同意を得なければならない。
２　業務に従事するときはこの業務従事者証を常に携帯し、関係者の請求があっ
　たときは、これを提示しなければならない。
３　この業務従事者証の保管に注意し、他人に貸与若しくは譲渡し又は亡失する
　等のことは絶対あってはならない。
４　この業務従事者証に訂正を要する事由が生じたときは、直ちに局に届け出る
　こと。
５　この業務従事者証を損傷したときは、理由を付して速やかに局に届け出るこ
　と。
６　業務が完了したときは、速やかにこの業務従事者証を局に返納しなければな
　らない。
　この業務従事者証を拾得された方は、表面の受注者もしくは岡山市水道局ま
でご連絡をお願いします。（代表電話番号234-5959）</v>
      </c>
      <c r="U3" s="8"/>
    </row>
    <row r="4" spans="2:21" ht="23.25" customHeight="1" x14ac:dyDescent="0.2">
      <c r="C4" s="174"/>
      <c r="E4" s="178" t="s">
        <v>35</v>
      </c>
      <c r="F4" s="178"/>
      <c r="G4" s="178"/>
      <c r="H4" s="5"/>
      <c r="I4" s="5"/>
      <c r="J4" s="174"/>
      <c r="L4" s="178" t="s">
        <v>35</v>
      </c>
      <c r="M4" s="178"/>
      <c r="N4" s="178"/>
      <c r="O4" s="5"/>
      <c r="P4" s="8"/>
      <c r="Q4" s="177"/>
      <c r="R4" s="8"/>
      <c r="S4" s="8"/>
      <c r="T4" s="177"/>
      <c r="U4" s="8"/>
    </row>
    <row r="5" spans="2:21" ht="13.5" customHeight="1" x14ac:dyDescent="0.15">
      <c r="C5" s="174"/>
      <c r="E5" s="179">
        <f>業務種別</f>
        <v>0</v>
      </c>
      <c r="F5" s="179"/>
      <c r="G5" s="179"/>
      <c r="H5" s="5"/>
      <c r="I5" s="5"/>
      <c r="J5" s="174"/>
      <c r="L5" s="179">
        <f>業務種別</f>
        <v>0</v>
      </c>
      <c r="M5" s="179"/>
      <c r="N5" s="179"/>
      <c r="O5" s="5"/>
      <c r="P5" s="8"/>
      <c r="Q5" s="177"/>
      <c r="R5" s="8"/>
      <c r="S5" s="8"/>
      <c r="T5" s="177"/>
      <c r="U5" s="8"/>
    </row>
    <row r="6" spans="2:21" ht="15.75" customHeight="1" x14ac:dyDescent="0.15">
      <c r="C6" s="174"/>
      <c r="E6" s="9" t="s">
        <v>22</v>
      </c>
      <c r="F6" s="171">
        <f>受注者</f>
        <v>0</v>
      </c>
      <c r="G6" s="171"/>
      <c r="H6" s="5"/>
      <c r="I6" s="5"/>
      <c r="J6" s="174"/>
      <c r="L6" s="9" t="s">
        <v>22</v>
      </c>
      <c r="M6" s="171">
        <f>受注者</f>
        <v>0</v>
      </c>
      <c r="N6" s="171"/>
      <c r="O6" s="5"/>
      <c r="P6" s="8"/>
      <c r="Q6" s="177"/>
      <c r="R6" s="8"/>
      <c r="S6" s="8"/>
      <c r="T6" s="177"/>
      <c r="U6" s="8"/>
    </row>
    <row r="7" spans="2:21" ht="13.5" customHeight="1" x14ac:dyDescent="0.15">
      <c r="C7" s="174"/>
      <c r="E7" s="10" t="s">
        <v>24</v>
      </c>
      <c r="F7" s="181">
        <f>ふり1</f>
        <v>0</v>
      </c>
      <c r="G7" s="181"/>
      <c r="H7" s="5"/>
      <c r="I7" s="5"/>
      <c r="J7" s="174"/>
      <c r="L7" s="10" t="s">
        <v>24</v>
      </c>
      <c r="M7" s="181">
        <f>ふり2</f>
        <v>0</v>
      </c>
      <c r="N7" s="181"/>
      <c r="O7" s="5"/>
      <c r="P7" s="8"/>
      <c r="Q7" s="177"/>
      <c r="R7" s="8"/>
      <c r="S7" s="8"/>
      <c r="T7" s="177"/>
      <c r="U7" s="8"/>
    </row>
    <row r="8" spans="2:21" ht="13.5" customHeight="1" x14ac:dyDescent="0.15">
      <c r="C8" s="175"/>
      <c r="E8" s="9" t="s">
        <v>36</v>
      </c>
      <c r="F8" s="171">
        <f>氏名1</f>
        <v>0</v>
      </c>
      <c r="G8" s="171"/>
      <c r="H8" s="5"/>
      <c r="I8" s="5"/>
      <c r="J8" s="175"/>
      <c r="L8" s="9" t="s">
        <v>36</v>
      </c>
      <c r="M8" s="171">
        <f>氏名2</f>
        <v>0</v>
      </c>
      <c r="N8" s="171"/>
      <c r="O8" s="5"/>
      <c r="P8" s="8"/>
      <c r="Q8" s="177"/>
      <c r="R8" s="8"/>
      <c r="S8" s="8"/>
      <c r="T8" s="177"/>
      <c r="U8" s="8"/>
    </row>
    <row r="9" spans="2:21" x14ac:dyDescent="0.15">
      <c r="B9" s="5"/>
      <c r="C9" s="172" t="s">
        <v>37</v>
      </c>
      <c r="D9" s="172"/>
      <c r="E9" s="172"/>
      <c r="F9" s="172"/>
      <c r="G9" s="172"/>
      <c r="H9" s="5"/>
      <c r="I9" s="5"/>
      <c r="J9" s="172" t="s">
        <v>37</v>
      </c>
      <c r="K9" s="172"/>
      <c r="L9" s="172"/>
      <c r="M9" s="172"/>
      <c r="N9" s="172"/>
      <c r="O9" s="5"/>
      <c r="P9" s="8"/>
      <c r="Q9" s="177"/>
      <c r="R9" s="8"/>
      <c r="S9" s="8"/>
      <c r="T9" s="177"/>
      <c r="U9" s="8"/>
    </row>
    <row r="10" spans="2:21" x14ac:dyDescent="0.15">
      <c r="B10" s="5"/>
      <c r="C10" s="11" t="s">
        <v>18</v>
      </c>
      <c r="D10" s="10" t="s">
        <v>38</v>
      </c>
      <c r="E10" s="170" t="str">
        <f>IF(発行年月日="","令和　年　月　日",発行年月日)</f>
        <v>令和　年　月　日</v>
      </c>
      <c r="F10" s="170"/>
      <c r="G10" s="12"/>
      <c r="H10" s="47"/>
      <c r="I10" s="47"/>
      <c r="J10" s="11" t="s">
        <v>18</v>
      </c>
      <c r="K10" s="10" t="s">
        <v>38</v>
      </c>
      <c r="L10" s="170" t="str">
        <f>IF(発行年月日="","令和　年　月　日",発行年月日)</f>
        <v>令和　年　月　日</v>
      </c>
      <c r="M10" s="170"/>
      <c r="N10" s="12"/>
      <c r="O10" s="5"/>
      <c r="P10" s="8"/>
      <c r="Q10" s="177"/>
      <c r="R10" s="8"/>
      <c r="S10" s="8"/>
      <c r="T10" s="177"/>
      <c r="U10" s="8"/>
    </row>
    <row r="11" spans="2:21" x14ac:dyDescent="0.15">
      <c r="B11" s="5"/>
      <c r="C11" s="11" t="s">
        <v>39</v>
      </c>
      <c r="D11" s="10" t="s">
        <v>38</v>
      </c>
      <c r="E11" s="170" t="str">
        <f>IF(有効期限="","令和　年　月　日",有効期限)</f>
        <v>令和　年　月　日</v>
      </c>
      <c r="F11" s="170"/>
      <c r="G11" s="12"/>
      <c r="H11" s="47"/>
      <c r="I11" s="47"/>
      <c r="J11" s="11" t="s">
        <v>39</v>
      </c>
      <c r="K11" s="10" t="s">
        <v>38</v>
      </c>
      <c r="L11" s="170" t="str">
        <f>IF(有効期限="","令和　年　月　日",有効期限)</f>
        <v>令和　年　月　日</v>
      </c>
      <c r="M11" s="170"/>
      <c r="N11" s="12"/>
      <c r="O11" s="5"/>
      <c r="P11" s="8"/>
      <c r="Q11" s="177"/>
      <c r="R11" s="8"/>
      <c r="S11" s="8"/>
      <c r="T11" s="177"/>
      <c r="U11" s="8"/>
    </row>
    <row r="12" spans="2:21" ht="20.25" customHeight="1" x14ac:dyDescent="0.2">
      <c r="B12" s="5"/>
      <c r="C12" s="180" t="s">
        <v>40</v>
      </c>
      <c r="D12" s="180"/>
      <c r="E12" s="180"/>
      <c r="F12" s="180"/>
      <c r="G12" s="13"/>
      <c r="H12" s="5"/>
      <c r="I12" s="5"/>
      <c r="J12" s="180" t="s">
        <v>40</v>
      </c>
      <c r="K12" s="180"/>
      <c r="L12" s="180"/>
      <c r="M12" s="180"/>
      <c r="N12" s="13"/>
      <c r="O12" s="5"/>
      <c r="P12" s="8"/>
      <c r="Q12" s="177"/>
      <c r="R12" s="8"/>
      <c r="S12" s="8"/>
      <c r="T12" s="177"/>
      <c r="U12" s="8"/>
    </row>
    <row r="13" spans="2:21" ht="9" customHeight="1" x14ac:dyDescent="0.15">
      <c r="B13" s="5"/>
      <c r="C13" s="5"/>
      <c r="D13" s="5"/>
      <c r="E13" s="6"/>
      <c r="F13" s="5"/>
      <c r="G13" s="5"/>
      <c r="H13" s="5"/>
      <c r="I13" s="5"/>
      <c r="J13" s="5"/>
      <c r="K13" s="5"/>
      <c r="L13" s="6"/>
      <c r="M13" s="5"/>
      <c r="N13" s="5"/>
      <c r="O13" s="5"/>
      <c r="P13" s="8"/>
      <c r="Q13" s="8"/>
      <c r="R13" s="8"/>
      <c r="S13" s="8"/>
      <c r="T13" s="8"/>
      <c r="U13" s="8"/>
    </row>
    <row r="14" spans="2:21" ht="9" customHeight="1" x14ac:dyDescent="0.15">
      <c r="B14" s="5"/>
      <c r="C14" s="5"/>
      <c r="D14" s="5"/>
      <c r="E14" s="6"/>
      <c r="F14" s="5"/>
      <c r="G14" s="5"/>
      <c r="H14" s="5"/>
      <c r="I14" s="5"/>
      <c r="J14" s="5"/>
      <c r="K14" s="5"/>
      <c r="L14" s="6"/>
      <c r="M14" s="5"/>
      <c r="N14" s="5"/>
      <c r="O14" s="5"/>
      <c r="P14" s="7"/>
      <c r="Q14" s="8"/>
      <c r="R14" s="8"/>
      <c r="S14" s="7"/>
      <c r="T14" s="8"/>
      <c r="U14" s="8"/>
    </row>
    <row r="15" spans="2:21" ht="13.5" customHeight="1" x14ac:dyDescent="0.15">
      <c r="B15" s="5"/>
      <c r="C15" s="173" t="s">
        <v>48</v>
      </c>
      <c r="E15" s="6"/>
      <c r="F15" s="5"/>
      <c r="G15" s="51">
        <f>番号3</f>
        <v>0</v>
      </c>
      <c r="H15" s="5"/>
      <c r="I15" s="5"/>
      <c r="J15" s="173" t="s">
        <v>48</v>
      </c>
      <c r="L15" s="14"/>
      <c r="M15" s="5"/>
      <c r="N15" s="51">
        <f>番号4</f>
        <v>0</v>
      </c>
      <c r="O15" s="5"/>
      <c r="P15" s="8"/>
      <c r="Q15" s="176" t="str">
        <f>Q3</f>
        <v>１　権利者の占有する土地、建物等に立ち入ろうとする場合は、あらかじめ当該
　土地、建物等の権利者の同意を得なければならない。
２　業務に従事するときはこの業務従事者証を常に携帯し、関係者の請求があっ
　たときは、これを提示しなければならない。
３　この業務従事者証の保管に注意し、他人に貸与若しくは譲渡し又は亡失する
　等のことは絶対あってはならない。
４　この業務従事者証に訂正を要する事由が生じたときは、直ちに局に届け出る
　こと。
５　この業務従事者証を損傷したときは、理由を付して速やかに局に届け出るこ
　と。
６　業務が完了したときは、速やかにこの業務従事者証を局に返納しなければな
　らない。
　この業務従事者証を拾得された方は、表面の受注者もしくは岡山市水道局ま
でご連絡をお願いします。（代表電話番号234-5959）</v>
      </c>
      <c r="R15" s="8"/>
      <c r="S15" s="8"/>
      <c r="T15" s="176" t="str">
        <f>Q3</f>
        <v>１　権利者の占有する土地、建物等に立ち入ろうとする場合は、あらかじめ当該
　土地、建物等の権利者の同意を得なければならない。
２　業務に従事するときはこの業務従事者証を常に携帯し、関係者の請求があっ
　たときは、これを提示しなければならない。
３　この業務従事者証の保管に注意し、他人に貸与若しくは譲渡し又は亡失する
　等のことは絶対あってはならない。
４　この業務従事者証に訂正を要する事由が生じたときは、直ちに局に届け出る
　こと。
５　この業務従事者証を損傷したときは、理由を付して速やかに局に届け出るこ
　と。
６　業務が完了したときは、速やかにこの業務従事者証を局に返納しなければな
　らない。
　この業務従事者証を拾得された方は、表面の受注者もしくは岡山市水道局ま
でご連絡をお願いします。（代表電話番号234-5959）</v>
      </c>
      <c r="U15" s="8"/>
    </row>
    <row r="16" spans="2:21" ht="23.25" customHeight="1" x14ac:dyDescent="0.2">
      <c r="B16" s="5"/>
      <c r="C16" s="174"/>
      <c r="E16" s="178" t="s">
        <v>35</v>
      </c>
      <c r="F16" s="178"/>
      <c r="G16" s="178"/>
      <c r="H16" s="5"/>
      <c r="I16" s="5"/>
      <c r="J16" s="174"/>
      <c r="L16" s="178" t="s">
        <v>35</v>
      </c>
      <c r="M16" s="178"/>
      <c r="N16" s="178"/>
      <c r="O16" s="5"/>
      <c r="P16" s="8"/>
      <c r="Q16" s="177"/>
      <c r="R16" s="8"/>
      <c r="S16" s="8"/>
      <c r="T16" s="177"/>
      <c r="U16" s="8"/>
    </row>
    <row r="17" spans="2:21" ht="13.5" customHeight="1" x14ac:dyDescent="0.15">
      <c r="B17" s="5"/>
      <c r="C17" s="174"/>
      <c r="E17" s="179">
        <f>業務種別</f>
        <v>0</v>
      </c>
      <c r="F17" s="179"/>
      <c r="G17" s="179"/>
      <c r="H17" s="5"/>
      <c r="I17" s="5"/>
      <c r="J17" s="174"/>
      <c r="L17" s="179">
        <f>業務種別</f>
        <v>0</v>
      </c>
      <c r="M17" s="179"/>
      <c r="N17" s="179"/>
      <c r="O17" s="5"/>
      <c r="P17" s="8"/>
      <c r="Q17" s="177"/>
      <c r="R17" s="8"/>
      <c r="S17" s="8"/>
      <c r="T17" s="177"/>
      <c r="U17" s="8"/>
    </row>
    <row r="18" spans="2:21" ht="15.75" customHeight="1" x14ac:dyDescent="0.15">
      <c r="B18" s="5"/>
      <c r="C18" s="174"/>
      <c r="E18" s="9" t="s">
        <v>22</v>
      </c>
      <c r="F18" s="171">
        <f>受注者</f>
        <v>0</v>
      </c>
      <c r="G18" s="171"/>
      <c r="H18" s="5"/>
      <c r="I18" s="5"/>
      <c r="J18" s="174"/>
      <c r="L18" s="9" t="s">
        <v>22</v>
      </c>
      <c r="M18" s="171">
        <f>受注者</f>
        <v>0</v>
      </c>
      <c r="N18" s="171"/>
      <c r="O18" s="5"/>
      <c r="P18" s="8"/>
      <c r="Q18" s="177"/>
      <c r="R18" s="8"/>
      <c r="S18" s="8"/>
      <c r="T18" s="177"/>
      <c r="U18" s="8"/>
    </row>
    <row r="19" spans="2:21" ht="13.5" customHeight="1" x14ac:dyDescent="0.15">
      <c r="B19" s="5"/>
      <c r="C19" s="174"/>
      <c r="E19" s="10" t="s">
        <v>24</v>
      </c>
      <c r="F19" s="181">
        <f>ふり3</f>
        <v>0</v>
      </c>
      <c r="G19" s="181"/>
      <c r="H19" s="5"/>
      <c r="I19" s="5"/>
      <c r="J19" s="174"/>
      <c r="L19" s="10" t="s">
        <v>24</v>
      </c>
      <c r="M19" s="181">
        <f>ふり4</f>
        <v>0</v>
      </c>
      <c r="N19" s="181"/>
      <c r="O19" s="5"/>
      <c r="P19" s="8"/>
      <c r="Q19" s="177"/>
      <c r="R19" s="8"/>
      <c r="S19" s="8"/>
      <c r="T19" s="177"/>
      <c r="U19" s="8"/>
    </row>
    <row r="20" spans="2:21" ht="13.5" customHeight="1" x14ac:dyDescent="0.15">
      <c r="B20" s="5"/>
      <c r="C20" s="175"/>
      <c r="E20" s="9" t="s">
        <v>36</v>
      </c>
      <c r="F20" s="171">
        <f>氏名3</f>
        <v>0</v>
      </c>
      <c r="G20" s="171"/>
      <c r="H20" s="5"/>
      <c r="I20" s="5"/>
      <c r="J20" s="175"/>
      <c r="L20" s="9" t="s">
        <v>36</v>
      </c>
      <c r="M20" s="171">
        <f>氏名4</f>
        <v>0</v>
      </c>
      <c r="N20" s="171"/>
      <c r="O20" s="5"/>
      <c r="P20" s="8"/>
      <c r="Q20" s="177"/>
      <c r="R20" s="8"/>
      <c r="S20" s="8"/>
      <c r="T20" s="177"/>
      <c r="U20" s="8"/>
    </row>
    <row r="21" spans="2:21" x14ac:dyDescent="0.15">
      <c r="B21" s="5"/>
      <c r="C21" s="172" t="s">
        <v>37</v>
      </c>
      <c r="D21" s="172"/>
      <c r="E21" s="172"/>
      <c r="F21" s="172"/>
      <c r="G21" s="172"/>
      <c r="H21" s="5"/>
      <c r="I21" s="5"/>
      <c r="J21" s="172" t="s">
        <v>37</v>
      </c>
      <c r="K21" s="172"/>
      <c r="L21" s="172"/>
      <c r="M21" s="172"/>
      <c r="N21" s="172"/>
      <c r="O21" s="5"/>
      <c r="P21" s="8"/>
      <c r="Q21" s="177"/>
      <c r="R21" s="8"/>
      <c r="S21" s="8"/>
      <c r="T21" s="177"/>
      <c r="U21" s="8"/>
    </row>
    <row r="22" spans="2:21" x14ac:dyDescent="0.15">
      <c r="B22" s="5"/>
      <c r="C22" s="11" t="s">
        <v>18</v>
      </c>
      <c r="D22" s="10" t="s">
        <v>38</v>
      </c>
      <c r="E22" s="170" t="str">
        <f>IF(発行年月日="","令和　年　月　日",発行年月日)</f>
        <v>令和　年　月　日</v>
      </c>
      <c r="F22" s="170"/>
      <c r="G22" s="12"/>
      <c r="H22" s="47"/>
      <c r="I22" s="47"/>
      <c r="J22" s="11" t="s">
        <v>18</v>
      </c>
      <c r="K22" s="10" t="s">
        <v>38</v>
      </c>
      <c r="L22" s="170" t="str">
        <f>IF(発行年月日="","令和　年　月　日",発行年月日)</f>
        <v>令和　年　月　日</v>
      </c>
      <c r="M22" s="170"/>
      <c r="N22" s="12"/>
      <c r="O22" s="5"/>
      <c r="P22" s="8"/>
      <c r="Q22" s="177"/>
      <c r="R22" s="8"/>
      <c r="S22" s="8"/>
      <c r="T22" s="177"/>
      <c r="U22" s="8"/>
    </row>
    <row r="23" spans="2:21" x14ac:dyDescent="0.15">
      <c r="B23" s="5"/>
      <c r="C23" s="11" t="s">
        <v>39</v>
      </c>
      <c r="D23" s="10" t="s">
        <v>38</v>
      </c>
      <c r="E23" s="170" t="str">
        <f>IF(有効期限="","令和　年　月　日",有効期限)</f>
        <v>令和　年　月　日</v>
      </c>
      <c r="F23" s="170"/>
      <c r="G23" s="12"/>
      <c r="H23" s="47"/>
      <c r="I23" s="47"/>
      <c r="J23" s="11" t="s">
        <v>39</v>
      </c>
      <c r="K23" s="10" t="s">
        <v>38</v>
      </c>
      <c r="L23" s="170" t="str">
        <f>IF(有効期限="","令和　年　月　日",有効期限)</f>
        <v>令和　年　月　日</v>
      </c>
      <c r="M23" s="170"/>
      <c r="N23" s="12"/>
      <c r="O23" s="5"/>
      <c r="P23" s="8"/>
      <c r="Q23" s="177"/>
      <c r="R23" s="8"/>
      <c r="S23" s="8"/>
      <c r="T23" s="177"/>
      <c r="U23" s="8"/>
    </row>
    <row r="24" spans="2:21" ht="20.25" customHeight="1" x14ac:dyDescent="0.2">
      <c r="B24" s="5"/>
      <c r="C24" s="180" t="s">
        <v>40</v>
      </c>
      <c r="D24" s="180"/>
      <c r="E24" s="180"/>
      <c r="F24" s="180"/>
      <c r="G24" s="13"/>
      <c r="H24" s="5"/>
      <c r="I24" s="5"/>
      <c r="J24" s="180" t="s">
        <v>40</v>
      </c>
      <c r="K24" s="180"/>
      <c r="L24" s="180"/>
      <c r="M24" s="180"/>
      <c r="N24" s="13"/>
      <c r="O24" s="5"/>
      <c r="P24" s="8"/>
      <c r="Q24" s="177"/>
      <c r="R24" s="8"/>
      <c r="S24" s="8"/>
      <c r="T24" s="177"/>
      <c r="U24" s="8"/>
    </row>
    <row r="25" spans="2:21" ht="9" customHeight="1" x14ac:dyDescent="0.15">
      <c r="B25" s="5"/>
      <c r="C25" s="5"/>
      <c r="D25" s="5"/>
      <c r="E25" s="6"/>
      <c r="F25" s="5"/>
      <c r="G25" s="5"/>
      <c r="H25" s="5"/>
      <c r="I25" s="5"/>
      <c r="J25" s="5"/>
      <c r="K25" s="5"/>
      <c r="L25" s="6"/>
      <c r="M25" s="5"/>
      <c r="N25" s="5"/>
      <c r="O25" s="5"/>
      <c r="P25" s="8"/>
      <c r="Q25" s="8"/>
      <c r="R25" s="8"/>
      <c r="S25" s="8"/>
      <c r="T25" s="8"/>
      <c r="U25" s="8"/>
    </row>
    <row r="26" spans="2:21" ht="9" customHeight="1" x14ac:dyDescent="0.15">
      <c r="B26" s="5"/>
      <c r="C26" s="5"/>
      <c r="D26" s="5"/>
      <c r="E26" s="6"/>
      <c r="F26" s="5"/>
      <c r="G26" s="5"/>
      <c r="H26" s="5"/>
      <c r="I26" s="5"/>
      <c r="J26" s="5"/>
      <c r="K26" s="5"/>
      <c r="L26" s="6"/>
      <c r="M26" s="5"/>
      <c r="N26" s="5"/>
      <c r="O26" s="5"/>
      <c r="P26" s="7"/>
      <c r="Q26" s="8"/>
      <c r="R26" s="8"/>
      <c r="S26" s="7"/>
      <c r="T26" s="8"/>
      <c r="U26" s="8"/>
    </row>
    <row r="27" spans="2:21" ht="13.5" customHeight="1" x14ac:dyDescent="0.15">
      <c r="B27" s="5"/>
      <c r="C27" s="173" t="s">
        <v>48</v>
      </c>
      <c r="E27" s="14"/>
      <c r="F27" s="5"/>
      <c r="G27" s="51">
        <f>番号5</f>
        <v>0</v>
      </c>
      <c r="H27" s="5"/>
      <c r="I27" s="5"/>
      <c r="J27" s="173" t="s">
        <v>48</v>
      </c>
      <c r="L27" s="6"/>
      <c r="M27" s="5"/>
      <c r="N27" s="51">
        <f>番号6</f>
        <v>0</v>
      </c>
      <c r="O27" s="5"/>
      <c r="P27" s="8"/>
      <c r="Q27" s="176" t="str">
        <f>Q3</f>
        <v>１　権利者の占有する土地、建物等に立ち入ろうとする場合は、あらかじめ当該
　土地、建物等の権利者の同意を得なければならない。
２　業務に従事するときはこの業務従事者証を常に携帯し、関係者の請求があっ
　たときは、これを提示しなければならない。
３　この業務従事者証の保管に注意し、他人に貸与若しくは譲渡し又は亡失する
　等のことは絶対あってはならない。
４　この業務従事者証に訂正を要する事由が生じたときは、直ちに局に届け出る
　こと。
５　この業務従事者証を損傷したときは、理由を付して速やかに局に届け出るこ
　と。
６　業務が完了したときは、速やかにこの業務従事者証を局に返納しなければな
　らない。
　この業務従事者証を拾得された方は、表面の受注者もしくは岡山市水道局ま
でご連絡をお願いします。（代表電話番号234-5959）</v>
      </c>
      <c r="R27" s="8"/>
      <c r="S27" s="8"/>
      <c r="T27" s="176" t="str">
        <f>Q3</f>
        <v>１　権利者の占有する土地、建物等に立ち入ろうとする場合は、あらかじめ当該
　土地、建物等の権利者の同意を得なければならない。
２　業務に従事するときはこの業務従事者証を常に携帯し、関係者の請求があっ
　たときは、これを提示しなければならない。
３　この業務従事者証の保管に注意し、他人に貸与若しくは譲渡し又は亡失する
　等のことは絶対あってはならない。
４　この業務従事者証に訂正を要する事由が生じたときは、直ちに局に届け出る
　こと。
５　この業務従事者証を損傷したときは、理由を付して速やかに局に届け出るこ
　と。
６　業務が完了したときは、速やかにこの業務従事者証を局に返納しなければな
　らない。
　この業務従事者証を拾得された方は、表面の受注者もしくは岡山市水道局ま
でご連絡をお願いします。（代表電話番号234-5959）</v>
      </c>
      <c r="U27" s="8"/>
    </row>
    <row r="28" spans="2:21" ht="23.25" customHeight="1" x14ac:dyDescent="0.2">
      <c r="B28" s="5"/>
      <c r="C28" s="174"/>
      <c r="E28" s="178" t="s">
        <v>35</v>
      </c>
      <c r="F28" s="178"/>
      <c r="G28" s="178"/>
      <c r="H28" s="5"/>
      <c r="I28" s="5"/>
      <c r="J28" s="174"/>
      <c r="L28" s="178" t="s">
        <v>35</v>
      </c>
      <c r="M28" s="178"/>
      <c r="N28" s="178"/>
      <c r="O28" s="5"/>
      <c r="P28" s="8"/>
      <c r="Q28" s="177"/>
      <c r="R28" s="8"/>
      <c r="S28" s="8"/>
      <c r="T28" s="177"/>
      <c r="U28" s="8"/>
    </row>
    <row r="29" spans="2:21" ht="13.5" customHeight="1" x14ac:dyDescent="0.15">
      <c r="B29" s="5"/>
      <c r="C29" s="174"/>
      <c r="E29" s="182">
        <f>業務種別</f>
        <v>0</v>
      </c>
      <c r="F29" s="182"/>
      <c r="G29" s="182"/>
      <c r="H29" s="5"/>
      <c r="I29" s="5"/>
      <c r="J29" s="174"/>
      <c r="L29" s="179">
        <f>業務種別</f>
        <v>0</v>
      </c>
      <c r="M29" s="179"/>
      <c r="N29" s="179"/>
      <c r="O29" s="5"/>
      <c r="P29" s="8"/>
      <c r="Q29" s="177"/>
      <c r="R29" s="8"/>
      <c r="S29" s="8"/>
      <c r="T29" s="177"/>
      <c r="U29" s="8"/>
    </row>
    <row r="30" spans="2:21" ht="15.75" customHeight="1" x14ac:dyDescent="0.15">
      <c r="B30" s="5"/>
      <c r="C30" s="174"/>
      <c r="E30" s="9" t="s">
        <v>22</v>
      </c>
      <c r="F30" s="171">
        <f>受注者</f>
        <v>0</v>
      </c>
      <c r="G30" s="171"/>
      <c r="H30" s="5"/>
      <c r="I30" s="5"/>
      <c r="J30" s="174"/>
      <c r="L30" s="9" t="s">
        <v>22</v>
      </c>
      <c r="M30" s="171">
        <f>受注者</f>
        <v>0</v>
      </c>
      <c r="N30" s="171"/>
      <c r="O30" s="5"/>
      <c r="P30" s="8"/>
      <c r="Q30" s="177"/>
      <c r="R30" s="8"/>
      <c r="S30" s="8"/>
      <c r="T30" s="177"/>
      <c r="U30" s="8"/>
    </row>
    <row r="31" spans="2:21" ht="13.5" customHeight="1" x14ac:dyDescent="0.15">
      <c r="B31" s="5"/>
      <c r="C31" s="174"/>
      <c r="E31" s="10" t="s">
        <v>24</v>
      </c>
      <c r="F31" s="181">
        <f>ふり5</f>
        <v>0</v>
      </c>
      <c r="G31" s="181"/>
      <c r="H31" s="5"/>
      <c r="I31" s="5"/>
      <c r="J31" s="174"/>
      <c r="L31" s="10" t="s">
        <v>24</v>
      </c>
      <c r="M31" s="181">
        <f>ふり6</f>
        <v>0</v>
      </c>
      <c r="N31" s="181"/>
      <c r="O31" s="5"/>
      <c r="P31" s="8"/>
      <c r="Q31" s="177"/>
      <c r="R31" s="8"/>
      <c r="S31" s="8"/>
      <c r="T31" s="177"/>
      <c r="U31" s="8"/>
    </row>
    <row r="32" spans="2:21" ht="13.5" customHeight="1" x14ac:dyDescent="0.15">
      <c r="B32" s="5"/>
      <c r="C32" s="175"/>
      <c r="E32" s="9" t="s">
        <v>36</v>
      </c>
      <c r="F32" s="171">
        <f>氏名5</f>
        <v>0</v>
      </c>
      <c r="G32" s="171"/>
      <c r="H32" s="5"/>
      <c r="I32" s="5"/>
      <c r="J32" s="175"/>
      <c r="L32" s="9" t="s">
        <v>36</v>
      </c>
      <c r="M32" s="171">
        <f>氏名6</f>
        <v>0</v>
      </c>
      <c r="N32" s="171"/>
      <c r="O32" s="5"/>
      <c r="P32" s="8"/>
      <c r="Q32" s="177"/>
      <c r="R32" s="8"/>
      <c r="S32" s="8"/>
      <c r="T32" s="177"/>
      <c r="U32" s="8"/>
    </row>
    <row r="33" spans="2:21" x14ac:dyDescent="0.15">
      <c r="B33" s="5"/>
      <c r="C33" s="172" t="s">
        <v>37</v>
      </c>
      <c r="D33" s="172"/>
      <c r="E33" s="172"/>
      <c r="F33" s="172"/>
      <c r="G33" s="172"/>
      <c r="H33" s="5"/>
      <c r="I33" s="5"/>
      <c r="J33" s="172" t="s">
        <v>37</v>
      </c>
      <c r="K33" s="172"/>
      <c r="L33" s="172"/>
      <c r="M33" s="172"/>
      <c r="N33" s="172"/>
      <c r="O33" s="5"/>
      <c r="P33" s="8"/>
      <c r="Q33" s="177"/>
      <c r="R33" s="8"/>
      <c r="S33" s="8"/>
      <c r="T33" s="177"/>
      <c r="U33" s="8"/>
    </row>
    <row r="34" spans="2:21" x14ac:dyDescent="0.15">
      <c r="B34" s="5"/>
      <c r="C34" s="11" t="s">
        <v>18</v>
      </c>
      <c r="D34" s="10" t="s">
        <v>38</v>
      </c>
      <c r="E34" s="170" t="str">
        <f>IF(発行年月日="","令和　年　月　日",発行年月日)</f>
        <v>令和　年　月　日</v>
      </c>
      <c r="F34" s="170"/>
      <c r="G34" s="12"/>
      <c r="H34" s="47"/>
      <c r="I34" s="47"/>
      <c r="J34" s="11" t="s">
        <v>18</v>
      </c>
      <c r="K34" s="10" t="s">
        <v>38</v>
      </c>
      <c r="L34" s="170" t="str">
        <f>IF(発行年月日="","令和　年　月　日",発行年月日)</f>
        <v>令和　年　月　日</v>
      </c>
      <c r="M34" s="170"/>
      <c r="N34" s="12"/>
      <c r="O34" s="5"/>
      <c r="P34" s="8"/>
      <c r="Q34" s="177"/>
      <c r="R34" s="8"/>
      <c r="S34" s="8"/>
      <c r="T34" s="177"/>
      <c r="U34" s="8"/>
    </row>
    <row r="35" spans="2:21" x14ac:dyDescent="0.15">
      <c r="B35" s="5"/>
      <c r="C35" s="11" t="s">
        <v>39</v>
      </c>
      <c r="D35" s="10" t="s">
        <v>38</v>
      </c>
      <c r="E35" s="170" t="str">
        <f>IF(有効期限="","令和　年　月　日",有効期限)</f>
        <v>令和　年　月　日</v>
      </c>
      <c r="F35" s="170"/>
      <c r="G35" s="12"/>
      <c r="H35" s="47"/>
      <c r="I35" s="47"/>
      <c r="J35" s="11" t="s">
        <v>39</v>
      </c>
      <c r="K35" s="10" t="s">
        <v>38</v>
      </c>
      <c r="L35" s="170" t="str">
        <f>IF(有効期限="","令和　年　月　日",有効期限)</f>
        <v>令和　年　月　日</v>
      </c>
      <c r="M35" s="170"/>
      <c r="N35" s="12"/>
      <c r="O35" s="5"/>
      <c r="P35" s="8"/>
      <c r="Q35" s="177"/>
      <c r="R35" s="8"/>
      <c r="S35" s="8"/>
      <c r="T35" s="177"/>
      <c r="U35" s="8"/>
    </row>
    <row r="36" spans="2:21" ht="20.25" customHeight="1" x14ac:dyDescent="0.2">
      <c r="B36" s="5"/>
      <c r="C36" s="180" t="s">
        <v>40</v>
      </c>
      <c r="D36" s="180"/>
      <c r="E36" s="180"/>
      <c r="F36" s="180"/>
      <c r="G36" s="13"/>
      <c r="H36" s="5"/>
      <c r="I36" s="5"/>
      <c r="J36" s="180" t="s">
        <v>40</v>
      </c>
      <c r="K36" s="180"/>
      <c r="L36" s="180"/>
      <c r="M36" s="180"/>
      <c r="N36" s="13"/>
      <c r="O36" s="5"/>
      <c r="P36" s="8"/>
      <c r="Q36" s="177"/>
      <c r="R36" s="8"/>
      <c r="S36" s="8"/>
      <c r="T36" s="177"/>
      <c r="U36" s="8"/>
    </row>
    <row r="37" spans="2:21" ht="9" customHeight="1" x14ac:dyDescent="0.15">
      <c r="B37" s="5"/>
      <c r="C37" s="5"/>
      <c r="D37" s="5"/>
      <c r="E37" s="6"/>
      <c r="F37" s="5"/>
      <c r="G37" s="5"/>
      <c r="H37" s="5"/>
      <c r="I37" s="5"/>
      <c r="J37" s="5"/>
      <c r="K37" s="5"/>
      <c r="L37" s="6"/>
      <c r="M37" s="5"/>
      <c r="N37" s="5"/>
      <c r="O37" s="5"/>
      <c r="P37" s="8"/>
      <c r="Q37" s="8"/>
      <c r="R37" s="8"/>
      <c r="S37" s="8"/>
      <c r="T37" s="8"/>
      <c r="U37" s="8"/>
    </row>
    <row r="38" spans="2:21" ht="9" customHeight="1" x14ac:dyDescent="0.15">
      <c r="B38" s="5"/>
      <c r="C38" s="5"/>
      <c r="D38" s="5"/>
      <c r="E38" s="6"/>
      <c r="F38" s="5"/>
      <c r="G38" s="5"/>
      <c r="H38" s="5"/>
      <c r="I38" s="5"/>
      <c r="J38" s="5"/>
      <c r="K38" s="5"/>
      <c r="L38" s="6"/>
      <c r="M38" s="5"/>
      <c r="N38" s="5"/>
      <c r="O38" s="5"/>
      <c r="P38" s="7"/>
      <c r="Q38" s="8"/>
      <c r="R38" s="8"/>
      <c r="S38" s="7"/>
      <c r="T38" s="8"/>
      <c r="U38" s="8"/>
    </row>
    <row r="39" spans="2:21" ht="13.5" customHeight="1" x14ac:dyDescent="0.15">
      <c r="B39" s="5"/>
      <c r="C39" s="173" t="s">
        <v>48</v>
      </c>
      <c r="E39" s="6"/>
      <c r="F39" s="5"/>
      <c r="G39" s="51">
        <f>番号7</f>
        <v>0</v>
      </c>
      <c r="H39" s="5"/>
      <c r="I39" s="5"/>
      <c r="J39" s="173" t="s">
        <v>48</v>
      </c>
      <c r="L39" s="6"/>
      <c r="M39" s="5"/>
      <c r="N39" s="51">
        <f>番号8</f>
        <v>0</v>
      </c>
      <c r="O39" s="5"/>
      <c r="P39" s="8"/>
      <c r="Q39" s="176" t="str">
        <f>Q3</f>
        <v>１　権利者の占有する土地、建物等に立ち入ろうとする場合は、あらかじめ当該
　土地、建物等の権利者の同意を得なければならない。
２　業務に従事するときはこの業務従事者証を常に携帯し、関係者の請求があっ
　たときは、これを提示しなければならない。
３　この業務従事者証の保管に注意し、他人に貸与若しくは譲渡し又は亡失する
　等のことは絶対あってはならない。
４　この業務従事者証に訂正を要する事由が生じたときは、直ちに局に届け出る
　こと。
５　この業務従事者証を損傷したときは、理由を付して速やかに局に届け出るこ
　と。
６　業務が完了したときは、速やかにこの業務従事者証を局に返納しなければな
　らない。
　この業務従事者証を拾得された方は、表面の受注者もしくは岡山市水道局ま
でご連絡をお願いします。（代表電話番号234-5959）</v>
      </c>
      <c r="R39" s="8"/>
      <c r="S39" s="8"/>
      <c r="T39" s="176" t="str">
        <f>Q3</f>
        <v>１　権利者の占有する土地、建物等に立ち入ろうとする場合は、あらかじめ当該
　土地、建物等の権利者の同意を得なければならない。
２　業務に従事するときはこの業務従事者証を常に携帯し、関係者の請求があっ
　たときは、これを提示しなければならない。
３　この業務従事者証の保管に注意し、他人に貸与若しくは譲渡し又は亡失する
　等のことは絶対あってはならない。
４　この業務従事者証に訂正を要する事由が生じたときは、直ちに局に届け出る
　こと。
５　この業務従事者証を損傷したときは、理由を付して速やかに局に届け出るこ
　と。
６　業務が完了したときは、速やかにこの業務従事者証を局に返納しなければな
　らない。
　この業務従事者証を拾得された方は、表面の受注者もしくは岡山市水道局ま
でご連絡をお願いします。（代表電話番号234-5959）</v>
      </c>
      <c r="U39" s="8"/>
    </row>
    <row r="40" spans="2:21" ht="23.25" customHeight="1" x14ac:dyDescent="0.2">
      <c r="B40" s="5"/>
      <c r="C40" s="174"/>
      <c r="E40" s="178" t="s">
        <v>35</v>
      </c>
      <c r="F40" s="178"/>
      <c r="G40" s="178"/>
      <c r="H40" s="5"/>
      <c r="I40" s="5"/>
      <c r="J40" s="174"/>
      <c r="L40" s="178" t="s">
        <v>35</v>
      </c>
      <c r="M40" s="178"/>
      <c r="N40" s="178"/>
      <c r="O40" s="5"/>
      <c r="P40" s="8"/>
      <c r="Q40" s="177"/>
      <c r="R40" s="8"/>
      <c r="S40" s="8"/>
      <c r="T40" s="177"/>
      <c r="U40" s="8"/>
    </row>
    <row r="41" spans="2:21" ht="13.5" customHeight="1" x14ac:dyDescent="0.15">
      <c r="B41" s="5"/>
      <c r="C41" s="174"/>
      <c r="E41" s="179">
        <f>業務種別</f>
        <v>0</v>
      </c>
      <c r="F41" s="179"/>
      <c r="G41" s="179"/>
      <c r="H41" s="5"/>
      <c r="I41" s="5"/>
      <c r="J41" s="174"/>
      <c r="L41" s="179">
        <f>業務種別</f>
        <v>0</v>
      </c>
      <c r="M41" s="179"/>
      <c r="N41" s="179"/>
      <c r="O41" s="5"/>
      <c r="P41" s="8"/>
      <c r="Q41" s="177"/>
      <c r="R41" s="8"/>
      <c r="S41" s="8"/>
      <c r="T41" s="177"/>
      <c r="U41" s="8"/>
    </row>
    <row r="42" spans="2:21" ht="15.75" customHeight="1" x14ac:dyDescent="0.15">
      <c r="B42" s="5"/>
      <c r="C42" s="174"/>
      <c r="E42" s="9" t="s">
        <v>22</v>
      </c>
      <c r="F42" s="171">
        <f>受注者</f>
        <v>0</v>
      </c>
      <c r="G42" s="171"/>
      <c r="H42" s="5"/>
      <c r="I42" s="5"/>
      <c r="J42" s="174"/>
      <c r="L42" s="9" t="s">
        <v>22</v>
      </c>
      <c r="M42" s="171">
        <f>受注者</f>
        <v>0</v>
      </c>
      <c r="N42" s="171"/>
      <c r="O42" s="5"/>
      <c r="P42" s="8"/>
      <c r="Q42" s="177"/>
      <c r="R42" s="8"/>
      <c r="S42" s="8"/>
      <c r="T42" s="177"/>
      <c r="U42" s="8"/>
    </row>
    <row r="43" spans="2:21" ht="13.5" customHeight="1" x14ac:dyDescent="0.15">
      <c r="B43" s="5"/>
      <c r="C43" s="174"/>
      <c r="E43" s="10" t="s">
        <v>24</v>
      </c>
      <c r="F43" s="181">
        <f>ふり7</f>
        <v>0</v>
      </c>
      <c r="G43" s="181"/>
      <c r="H43" s="5"/>
      <c r="I43" s="5"/>
      <c r="J43" s="174"/>
      <c r="L43" s="10" t="s">
        <v>24</v>
      </c>
      <c r="M43" s="181">
        <f>ふり8</f>
        <v>0</v>
      </c>
      <c r="N43" s="181"/>
      <c r="O43" s="5"/>
      <c r="P43" s="8"/>
      <c r="Q43" s="177"/>
      <c r="R43" s="8"/>
      <c r="S43" s="8"/>
      <c r="T43" s="177"/>
      <c r="U43" s="8"/>
    </row>
    <row r="44" spans="2:21" ht="13.5" customHeight="1" x14ac:dyDescent="0.15">
      <c r="B44" s="5"/>
      <c r="C44" s="175"/>
      <c r="E44" s="6" t="s">
        <v>36</v>
      </c>
      <c r="F44" s="171">
        <f>氏名7</f>
        <v>0</v>
      </c>
      <c r="G44" s="171"/>
      <c r="H44" s="5"/>
      <c r="I44" s="5"/>
      <c r="J44" s="175"/>
      <c r="L44" s="9" t="s">
        <v>36</v>
      </c>
      <c r="M44" s="171">
        <f>氏名8</f>
        <v>0</v>
      </c>
      <c r="N44" s="171"/>
      <c r="O44" s="5"/>
      <c r="P44" s="8"/>
      <c r="Q44" s="177"/>
      <c r="R44" s="8"/>
      <c r="S44" s="8"/>
      <c r="T44" s="177"/>
      <c r="U44" s="8"/>
    </row>
    <row r="45" spans="2:21" x14ac:dyDescent="0.15">
      <c r="B45" s="5"/>
      <c r="C45" s="172" t="s">
        <v>37</v>
      </c>
      <c r="D45" s="172"/>
      <c r="E45" s="172"/>
      <c r="F45" s="172"/>
      <c r="G45" s="172"/>
      <c r="H45" s="5"/>
      <c r="I45" s="5"/>
      <c r="J45" s="172" t="s">
        <v>37</v>
      </c>
      <c r="K45" s="172"/>
      <c r="L45" s="172"/>
      <c r="M45" s="172"/>
      <c r="N45" s="172"/>
      <c r="O45" s="5"/>
      <c r="P45" s="8"/>
      <c r="Q45" s="177"/>
      <c r="R45" s="8"/>
      <c r="S45" s="8"/>
      <c r="T45" s="177"/>
      <c r="U45" s="8"/>
    </row>
    <row r="46" spans="2:21" x14ac:dyDescent="0.15">
      <c r="B46" s="5"/>
      <c r="C46" s="11" t="s">
        <v>18</v>
      </c>
      <c r="D46" s="10" t="s">
        <v>38</v>
      </c>
      <c r="E46" s="170" t="str">
        <f>IF(発行年月日="","令和　年　月　日",発行年月日)</f>
        <v>令和　年　月　日</v>
      </c>
      <c r="F46" s="170"/>
      <c r="G46" s="12"/>
      <c r="H46" s="47"/>
      <c r="I46" s="47"/>
      <c r="J46" s="11" t="s">
        <v>18</v>
      </c>
      <c r="K46" s="10" t="s">
        <v>38</v>
      </c>
      <c r="L46" s="170" t="str">
        <f>IF(発行年月日="","令和　年　月　日",発行年月日)</f>
        <v>令和　年　月　日</v>
      </c>
      <c r="M46" s="170"/>
      <c r="N46" s="12"/>
      <c r="O46" s="5"/>
      <c r="P46" s="8"/>
      <c r="Q46" s="177"/>
      <c r="R46" s="8"/>
      <c r="S46" s="8"/>
      <c r="T46" s="177"/>
      <c r="U46" s="8"/>
    </row>
    <row r="47" spans="2:21" x14ac:dyDescent="0.15">
      <c r="B47" s="5"/>
      <c r="C47" s="11" t="s">
        <v>39</v>
      </c>
      <c r="D47" s="10" t="s">
        <v>38</v>
      </c>
      <c r="E47" s="170" t="str">
        <f>IF(有効期限="","令和　年　月　日",有効期限)</f>
        <v>令和　年　月　日</v>
      </c>
      <c r="F47" s="170"/>
      <c r="G47" s="12"/>
      <c r="H47" s="47"/>
      <c r="I47" s="47"/>
      <c r="J47" s="11" t="s">
        <v>39</v>
      </c>
      <c r="K47" s="10" t="s">
        <v>38</v>
      </c>
      <c r="L47" s="170" t="str">
        <f>IF(有効期限="","令和　年　月　日",有効期限)</f>
        <v>令和　年　月　日</v>
      </c>
      <c r="M47" s="170"/>
      <c r="N47" s="12"/>
      <c r="O47" s="5"/>
      <c r="P47" s="8"/>
      <c r="Q47" s="177"/>
      <c r="R47" s="8"/>
      <c r="S47" s="8"/>
      <c r="T47" s="177"/>
      <c r="U47" s="8"/>
    </row>
    <row r="48" spans="2:21" ht="20.25" customHeight="1" x14ac:dyDescent="0.2">
      <c r="B48" s="5"/>
      <c r="C48" s="180" t="s">
        <v>40</v>
      </c>
      <c r="D48" s="180"/>
      <c r="E48" s="180"/>
      <c r="F48" s="180"/>
      <c r="G48" s="13"/>
      <c r="H48" s="5"/>
      <c r="I48" s="5"/>
      <c r="J48" s="180" t="s">
        <v>40</v>
      </c>
      <c r="K48" s="180"/>
      <c r="L48" s="180"/>
      <c r="M48" s="180"/>
      <c r="N48" s="13"/>
      <c r="O48" s="5"/>
      <c r="P48" s="8"/>
      <c r="Q48" s="177"/>
      <c r="R48" s="8"/>
      <c r="S48" s="8"/>
      <c r="T48" s="177"/>
      <c r="U48" s="8"/>
    </row>
    <row r="49" spans="2:21" ht="9" customHeight="1" x14ac:dyDescent="0.15">
      <c r="B49" s="5"/>
      <c r="C49" s="5"/>
      <c r="D49" s="5"/>
      <c r="E49" s="6"/>
      <c r="F49" s="5"/>
      <c r="G49" s="5"/>
      <c r="H49" s="5"/>
      <c r="I49" s="5"/>
      <c r="J49" s="5"/>
      <c r="K49" s="5"/>
      <c r="L49" s="6"/>
      <c r="M49" s="5"/>
      <c r="N49" s="5"/>
      <c r="O49" s="5"/>
      <c r="P49" s="8"/>
      <c r="Q49" s="8"/>
      <c r="R49" s="8"/>
      <c r="S49" s="8"/>
      <c r="T49" s="8"/>
      <c r="U49" s="8"/>
    </row>
    <row r="50" spans="2:21" ht="9" customHeight="1" x14ac:dyDescent="0.15">
      <c r="B50" s="5"/>
      <c r="C50" s="5"/>
      <c r="D50" s="5"/>
      <c r="E50" s="6"/>
      <c r="F50" s="5"/>
      <c r="G50" s="5"/>
      <c r="H50" s="5"/>
      <c r="I50" s="5"/>
      <c r="J50" s="5"/>
      <c r="K50" s="5"/>
      <c r="L50" s="6"/>
      <c r="M50" s="5"/>
      <c r="N50" s="5"/>
      <c r="O50" s="5"/>
      <c r="P50" s="7"/>
      <c r="Q50" s="8"/>
      <c r="R50" s="8"/>
      <c r="S50" s="7"/>
      <c r="T50" s="8"/>
      <c r="U50" s="8"/>
    </row>
    <row r="51" spans="2:21" ht="13.5" customHeight="1" x14ac:dyDescent="0.15">
      <c r="B51" s="5"/>
      <c r="C51" s="173" t="s">
        <v>48</v>
      </c>
      <c r="E51" s="15"/>
      <c r="F51" s="5"/>
      <c r="G51" s="51">
        <f>番号9</f>
        <v>0</v>
      </c>
      <c r="H51" s="5"/>
      <c r="I51" s="15"/>
      <c r="J51" s="173" t="s">
        <v>48</v>
      </c>
      <c r="L51" s="15"/>
      <c r="M51" s="5"/>
      <c r="N51" s="51">
        <f>番号10</f>
        <v>0</v>
      </c>
      <c r="O51" s="5"/>
      <c r="P51" s="8"/>
      <c r="Q51" s="176" t="str">
        <f>Q3</f>
        <v>１　権利者の占有する土地、建物等に立ち入ろうとする場合は、あらかじめ当該
　土地、建物等の権利者の同意を得なければならない。
２　業務に従事するときはこの業務従事者証を常に携帯し、関係者の請求があっ
　たときは、これを提示しなければならない。
３　この業務従事者証の保管に注意し、他人に貸与若しくは譲渡し又は亡失する
　等のことは絶対あってはならない。
４　この業務従事者証に訂正を要する事由が生じたときは、直ちに局に届け出る
　こと。
５　この業務従事者証を損傷したときは、理由を付して速やかに局に届け出るこ
　と。
６　業務が完了したときは、速やかにこの業務従事者証を局に返納しなければな
　らない。
　この業務従事者証を拾得された方は、表面の受注者もしくは岡山市水道局ま
でご連絡をお願いします。（代表電話番号234-5959）</v>
      </c>
      <c r="R51" s="8"/>
      <c r="S51" s="8"/>
      <c r="T51" s="176" t="str">
        <f>Q3</f>
        <v>１　権利者の占有する土地、建物等に立ち入ろうとする場合は、あらかじめ当該
　土地、建物等の権利者の同意を得なければならない。
２　業務に従事するときはこの業務従事者証を常に携帯し、関係者の請求があっ
　たときは、これを提示しなければならない。
３　この業務従事者証の保管に注意し、他人に貸与若しくは譲渡し又は亡失する
　等のことは絶対あってはならない。
４　この業務従事者証に訂正を要する事由が生じたときは、直ちに局に届け出る
　こと。
５　この業務従事者証を損傷したときは、理由を付して速やかに局に届け出るこ
　と。
６　業務が完了したときは、速やかにこの業務従事者証を局に返納しなければな
　らない。
　この業務従事者証を拾得された方は、表面の受注者もしくは岡山市水道局ま
でご連絡をお願いします。（代表電話番号234-5959）</v>
      </c>
      <c r="U51" s="8"/>
    </row>
    <row r="52" spans="2:21" ht="23.25" customHeight="1" x14ac:dyDescent="0.2">
      <c r="B52" s="5"/>
      <c r="C52" s="174"/>
      <c r="E52" s="178" t="s">
        <v>35</v>
      </c>
      <c r="F52" s="178"/>
      <c r="G52" s="178"/>
      <c r="H52" s="5"/>
      <c r="I52" s="15"/>
      <c r="J52" s="174"/>
      <c r="L52" s="178" t="s">
        <v>35</v>
      </c>
      <c r="M52" s="178"/>
      <c r="N52" s="178"/>
      <c r="O52" s="5"/>
      <c r="P52" s="8"/>
      <c r="Q52" s="177"/>
      <c r="R52" s="8"/>
      <c r="S52" s="8"/>
      <c r="T52" s="177"/>
      <c r="U52" s="8"/>
    </row>
    <row r="53" spans="2:21" ht="13.5" customHeight="1" x14ac:dyDescent="0.15">
      <c r="B53" s="5"/>
      <c r="C53" s="174"/>
      <c r="E53" s="179">
        <f>業務種別</f>
        <v>0</v>
      </c>
      <c r="F53" s="179"/>
      <c r="G53" s="179"/>
      <c r="H53" s="5"/>
      <c r="I53" s="15"/>
      <c r="J53" s="174"/>
      <c r="L53" s="179">
        <f>業務種別</f>
        <v>0</v>
      </c>
      <c r="M53" s="179"/>
      <c r="N53" s="179"/>
      <c r="O53" s="5"/>
      <c r="P53" s="8"/>
      <c r="Q53" s="177"/>
      <c r="R53" s="8"/>
      <c r="S53" s="8"/>
      <c r="T53" s="177"/>
      <c r="U53" s="8"/>
    </row>
    <row r="54" spans="2:21" ht="15.75" customHeight="1" x14ac:dyDescent="0.15">
      <c r="B54" s="5"/>
      <c r="C54" s="174"/>
      <c r="E54" s="9" t="s">
        <v>22</v>
      </c>
      <c r="F54" s="171">
        <f>受注者</f>
        <v>0</v>
      </c>
      <c r="G54" s="171"/>
      <c r="H54" s="5"/>
      <c r="I54" s="15"/>
      <c r="J54" s="174"/>
      <c r="L54" s="9" t="s">
        <v>22</v>
      </c>
      <c r="M54" s="171">
        <f>受注者</f>
        <v>0</v>
      </c>
      <c r="N54" s="171"/>
      <c r="O54" s="5"/>
      <c r="P54" s="8"/>
      <c r="Q54" s="177"/>
      <c r="R54" s="8"/>
      <c r="S54" s="8"/>
      <c r="T54" s="177"/>
      <c r="U54" s="8"/>
    </row>
    <row r="55" spans="2:21" ht="13.5" customHeight="1" x14ac:dyDescent="0.15">
      <c r="B55" s="5"/>
      <c r="C55" s="174"/>
      <c r="E55" s="10" t="s">
        <v>24</v>
      </c>
      <c r="F55" s="181">
        <f>ふり9</f>
        <v>0</v>
      </c>
      <c r="G55" s="181"/>
      <c r="H55" s="5"/>
      <c r="I55" s="15"/>
      <c r="J55" s="174"/>
      <c r="L55" s="10" t="s">
        <v>24</v>
      </c>
      <c r="M55" s="181">
        <f>ふり10</f>
        <v>0</v>
      </c>
      <c r="N55" s="181"/>
      <c r="O55" s="5"/>
      <c r="P55" s="8"/>
      <c r="Q55" s="177"/>
      <c r="R55" s="8"/>
      <c r="S55" s="8"/>
      <c r="T55" s="177"/>
      <c r="U55" s="8"/>
    </row>
    <row r="56" spans="2:21" ht="13.5" customHeight="1" x14ac:dyDescent="0.15">
      <c r="B56" s="5"/>
      <c r="C56" s="175"/>
      <c r="E56" s="9" t="s">
        <v>36</v>
      </c>
      <c r="F56" s="171">
        <f>氏名9</f>
        <v>0</v>
      </c>
      <c r="G56" s="171"/>
      <c r="H56" s="5"/>
      <c r="I56" s="15"/>
      <c r="J56" s="175"/>
      <c r="L56" s="9" t="s">
        <v>36</v>
      </c>
      <c r="M56" s="171">
        <f>氏名10</f>
        <v>0</v>
      </c>
      <c r="N56" s="171"/>
      <c r="O56" s="5"/>
      <c r="P56" s="8"/>
      <c r="Q56" s="177"/>
      <c r="R56" s="8"/>
      <c r="S56" s="8"/>
      <c r="T56" s="177"/>
      <c r="U56" s="8"/>
    </row>
    <row r="57" spans="2:21" x14ac:dyDescent="0.15">
      <c r="B57" s="5"/>
      <c r="C57" s="172" t="s">
        <v>37</v>
      </c>
      <c r="D57" s="172"/>
      <c r="E57" s="172"/>
      <c r="F57" s="172"/>
      <c r="G57" s="172"/>
      <c r="H57" s="5"/>
      <c r="I57" s="5"/>
      <c r="J57" s="172" t="s">
        <v>37</v>
      </c>
      <c r="K57" s="172"/>
      <c r="L57" s="172"/>
      <c r="M57" s="172"/>
      <c r="N57" s="172"/>
      <c r="O57" s="5"/>
      <c r="P57" s="8"/>
      <c r="Q57" s="177"/>
      <c r="R57" s="8"/>
      <c r="S57" s="8"/>
      <c r="T57" s="177"/>
      <c r="U57" s="8"/>
    </row>
    <row r="58" spans="2:21" x14ac:dyDescent="0.15">
      <c r="B58" s="5"/>
      <c r="C58" s="11" t="s">
        <v>18</v>
      </c>
      <c r="D58" s="10" t="s">
        <v>38</v>
      </c>
      <c r="E58" s="170" t="str">
        <f>IF(発行年月日="","令和　年　月　日",発行年月日)</f>
        <v>令和　年　月　日</v>
      </c>
      <c r="F58" s="170"/>
      <c r="G58" s="12"/>
      <c r="H58" s="47"/>
      <c r="I58" s="47"/>
      <c r="J58" s="11" t="s">
        <v>18</v>
      </c>
      <c r="K58" s="10" t="s">
        <v>38</v>
      </c>
      <c r="L58" s="170" t="str">
        <f>IF(発行年月日="","令和　年　月　日",発行年月日)</f>
        <v>令和　年　月　日</v>
      </c>
      <c r="M58" s="170"/>
      <c r="N58" s="12"/>
      <c r="O58" s="5"/>
      <c r="P58" s="8"/>
      <c r="Q58" s="177"/>
      <c r="R58" s="8"/>
      <c r="S58" s="8"/>
      <c r="T58" s="177"/>
      <c r="U58" s="8"/>
    </row>
    <row r="59" spans="2:21" x14ac:dyDescent="0.15">
      <c r="B59" s="5"/>
      <c r="C59" s="11" t="s">
        <v>39</v>
      </c>
      <c r="D59" s="10" t="s">
        <v>38</v>
      </c>
      <c r="E59" s="170" t="str">
        <f>IF(有効期限="","令和　年　月　日",有効期限)</f>
        <v>令和　年　月　日</v>
      </c>
      <c r="F59" s="170"/>
      <c r="G59" s="12"/>
      <c r="H59" s="47"/>
      <c r="I59" s="47"/>
      <c r="J59" s="11" t="s">
        <v>39</v>
      </c>
      <c r="K59" s="10" t="s">
        <v>38</v>
      </c>
      <c r="L59" s="170" t="str">
        <f>IF(有効期限="","令和　年　月　日",有効期限)</f>
        <v>令和　年　月　日</v>
      </c>
      <c r="M59" s="170"/>
      <c r="N59" s="12"/>
      <c r="O59" s="5"/>
      <c r="P59" s="8"/>
      <c r="Q59" s="177"/>
      <c r="R59" s="8"/>
      <c r="S59" s="8"/>
      <c r="T59" s="177"/>
      <c r="U59" s="8"/>
    </row>
    <row r="60" spans="2:21" ht="20.25" customHeight="1" x14ac:dyDescent="0.2">
      <c r="B60" s="5"/>
      <c r="C60" s="180" t="s">
        <v>40</v>
      </c>
      <c r="D60" s="180"/>
      <c r="E60" s="180"/>
      <c r="F60" s="180"/>
      <c r="G60" s="13"/>
      <c r="H60" s="5"/>
      <c r="I60" s="5"/>
      <c r="J60" s="180" t="s">
        <v>40</v>
      </c>
      <c r="K60" s="180"/>
      <c r="L60" s="180"/>
      <c r="M60" s="180"/>
      <c r="N60" s="13"/>
      <c r="O60" s="5"/>
      <c r="P60" s="8"/>
      <c r="Q60" s="177"/>
      <c r="R60" s="8"/>
      <c r="S60" s="8"/>
      <c r="T60" s="177"/>
      <c r="U60" s="8"/>
    </row>
    <row r="61" spans="2:21" ht="9" customHeight="1" x14ac:dyDescent="0.15">
      <c r="B61" s="5"/>
      <c r="C61" s="5"/>
      <c r="D61" s="5"/>
      <c r="E61" s="6"/>
      <c r="F61" s="5"/>
      <c r="G61" s="5"/>
      <c r="H61" s="5"/>
      <c r="I61" s="5"/>
      <c r="J61" s="5"/>
      <c r="K61" s="5"/>
      <c r="L61" s="6"/>
      <c r="M61" s="5"/>
      <c r="N61" s="5"/>
      <c r="O61" s="5"/>
      <c r="P61" s="8"/>
      <c r="Q61" s="8"/>
      <c r="R61" s="8"/>
      <c r="S61" s="8"/>
      <c r="T61" s="8"/>
      <c r="U61" s="8"/>
    </row>
    <row r="64" spans="2:21" x14ac:dyDescent="0.15">
      <c r="B64" s="4"/>
      <c r="C64" s="4"/>
      <c r="D64" s="4"/>
    </row>
    <row r="65" spans="2:4" x14ac:dyDescent="0.15">
      <c r="B65" s="4"/>
      <c r="C65" s="45"/>
      <c r="D65" s="4"/>
    </row>
    <row r="66" spans="2:4" x14ac:dyDescent="0.15">
      <c r="B66" s="4"/>
      <c r="C66" s="45"/>
      <c r="D66" s="4"/>
    </row>
    <row r="67" spans="2:4" x14ac:dyDescent="0.15">
      <c r="B67" s="4"/>
      <c r="C67" s="45"/>
      <c r="D67" s="4"/>
    </row>
    <row r="68" spans="2:4" x14ac:dyDescent="0.15">
      <c r="B68" s="4"/>
      <c r="C68" s="45"/>
      <c r="D68" s="4"/>
    </row>
    <row r="69" spans="2:4" x14ac:dyDescent="0.15">
      <c r="B69" s="4"/>
      <c r="C69" s="45"/>
      <c r="D69" s="4"/>
    </row>
    <row r="70" spans="2:4" x14ac:dyDescent="0.15">
      <c r="B70" s="4"/>
      <c r="C70" s="45"/>
      <c r="D70" s="4"/>
    </row>
    <row r="71" spans="2:4" x14ac:dyDescent="0.15">
      <c r="B71" s="4"/>
      <c r="C71" s="4"/>
      <c r="D71" s="4"/>
    </row>
  </sheetData>
  <sheetProtection selectLockedCells="1"/>
  <protectedRanges>
    <protectedRange sqref="C3 J3 C15 J15 C27 J27 C39 J39 C51 J51" name="従事者証画像貼付枠"/>
  </protectedRanges>
  <mergeCells count="110">
    <mergeCell ref="C60:F60"/>
    <mergeCell ref="J60:M60"/>
    <mergeCell ref="C51:C56"/>
    <mergeCell ref="J51:J56"/>
    <mergeCell ref="F56:G56"/>
    <mergeCell ref="Q51:Q60"/>
    <mergeCell ref="T39:T48"/>
    <mergeCell ref="E40:G40"/>
    <mergeCell ref="L40:N40"/>
    <mergeCell ref="E41:G41"/>
    <mergeCell ref="L41:N41"/>
    <mergeCell ref="F42:G42"/>
    <mergeCell ref="M42:N42"/>
    <mergeCell ref="F43:G43"/>
    <mergeCell ref="M43:N43"/>
    <mergeCell ref="C45:G45"/>
    <mergeCell ref="J45:N45"/>
    <mergeCell ref="C48:F48"/>
    <mergeCell ref="J48:M48"/>
    <mergeCell ref="C39:C44"/>
    <mergeCell ref="T51:T60"/>
    <mergeCell ref="E52:G52"/>
    <mergeCell ref="L52:N52"/>
    <mergeCell ref="E53:G53"/>
    <mergeCell ref="L53:N53"/>
    <mergeCell ref="F54:G54"/>
    <mergeCell ref="M54:N54"/>
    <mergeCell ref="F55:G55"/>
    <mergeCell ref="M55:N55"/>
    <mergeCell ref="Q39:Q48"/>
    <mergeCell ref="T27:T36"/>
    <mergeCell ref="E28:G28"/>
    <mergeCell ref="L28:N28"/>
    <mergeCell ref="E29:G29"/>
    <mergeCell ref="L29:N29"/>
    <mergeCell ref="F30:G30"/>
    <mergeCell ref="M30:N30"/>
    <mergeCell ref="F31:G31"/>
    <mergeCell ref="M31:N31"/>
    <mergeCell ref="C33:G33"/>
    <mergeCell ref="J33:N33"/>
    <mergeCell ref="C36:F36"/>
    <mergeCell ref="C27:C32"/>
    <mergeCell ref="J27:J32"/>
    <mergeCell ref="F32:G32"/>
    <mergeCell ref="M32:N32"/>
    <mergeCell ref="E34:F34"/>
    <mergeCell ref="E35:F35"/>
    <mergeCell ref="Q15:Q24"/>
    <mergeCell ref="Q3:Q12"/>
    <mergeCell ref="F18:G18"/>
    <mergeCell ref="M18:N18"/>
    <mergeCell ref="F19:G19"/>
    <mergeCell ref="M19:N19"/>
    <mergeCell ref="F20:G20"/>
    <mergeCell ref="M20:N20"/>
    <mergeCell ref="C21:G21"/>
    <mergeCell ref="J21:N21"/>
    <mergeCell ref="C24:F24"/>
    <mergeCell ref="J24:M24"/>
    <mergeCell ref="J3:J8"/>
    <mergeCell ref="C12:F12"/>
    <mergeCell ref="T15:T24"/>
    <mergeCell ref="E16:G16"/>
    <mergeCell ref="L16:N16"/>
    <mergeCell ref="E17:G17"/>
    <mergeCell ref="L17:N17"/>
    <mergeCell ref="E23:F23"/>
    <mergeCell ref="L23:M23"/>
    <mergeCell ref="Q27:Q36"/>
    <mergeCell ref="J12:M12"/>
    <mergeCell ref="J36:M36"/>
    <mergeCell ref="T3:T12"/>
    <mergeCell ref="E4:G4"/>
    <mergeCell ref="L4:N4"/>
    <mergeCell ref="E5:G5"/>
    <mergeCell ref="L5:N5"/>
    <mergeCell ref="F6:G6"/>
    <mergeCell ref="M6:N6"/>
    <mergeCell ref="F7:G7"/>
    <mergeCell ref="M7:N7"/>
    <mergeCell ref="F8:G8"/>
    <mergeCell ref="M8:N8"/>
    <mergeCell ref="C9:G9"/>
    <mergeCell ref="J9:N9"/>
    <mergeCell ref="C3:C8"/>
    <mergeCell ref="E58:F58"/>
    <mergeCell ref="E59:F59"/>
    <mergeCell ref="L58:M58"/>
    <mergeCell ref="L59:M59"/>
    <mergeCell ref="E46:F46"/>
    <mergeCell ref="E47:F47"/>
    <mergeCell ref="L46:M46"/>
    <mergeCell ref="L47:M47"/>
    <mergeCell ref="E10:F10"/>
    <mergeCell ref="E11:F11"/>
    <mergeCell ref="L10:M10"/>
    <mergeCell ref="L11:M11"/>
    <mergeCell ref="E22:F22"/>
    <mergeCell ref="L22:M22"/>
    <mergeCell ref="M56:N56"/>
    <mergeCell ref="C57:G57"/>
    <mergeCell ref="J57:N57"/>
    <mergeCell ref="L34:M34"/>
    <mergeCell ref="L35:M35"/>
    <mergeCell ref="J39:J44"/>
    <mergeCell ref="F44:G44"/>
    <mergeCell ref="M44:N44"/>
    <mergeCell ref="C15:C20"/>
    <mergeCell ref="J15:J20"/>
  </mergeCells>
  <phoneticPr fontId="1"/>
  <pageMargins left="0.55118110236220474" right="0.55118110236220474" top="0.43307086614173229" bottom="0.43307086614173229" header="0.31496062992125984" footer="0.31496062992125984"/>
  <pageSetup paperSize="9" scale="98"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296A13-5BE6-4CE0-BC17-CA337E4C352B}">
  <dimension ref="B1:U71"/>
  <sheetViews>
    <sheetView showGridLines="0" showZeros="0" view="pageBreakPreview" zoomScaleNormal="100" zoomScaleSheetLayoutView="100" workbookViewId="0">
      <selection activeCell="M54" sqref="M54:N54"/>
    </sheetView>
  </sheetViews>
  <sheetFormatPr defaultColWidth="8.7265625" defaultRowHeight="13.5" x14ac:dyDescent="0.15"/>
  <cols>
    <col min="1" max="1" width="1.08984375" style="4" customWidth="1"/>
    <col min="2" max="2" width="1.08984375" style="2" customWidth="1"/>
    <col min="3" max="3" width="8.36328125" style="2" customWidth="1"/>
    <col min="4" max="4" width="1.08984375" style="2" customWidth="1"/>
    <col min="5" max="5" width="3.7265625" style="3" customWidth="1"/>
    <col min="6" max="6" width="11.6328125" style="2" customWidth="1"/>
    <col min="7" max="7" width="4.54296875" style="2" customWidth="1"/>
    <col min="8" max="8" width="1.08984375" style="4" customWidth="1"/>
    <col min="9" max="9" width="1.26953125" style="2" customWidth="1"/>
    <col min="10" max="10" width="8.36328125" style="2" customWidth="1"/>
    <col min="11" max="11" width="1.08984375" style="2" customWidth="1"/>
    <col min="12" max="12" width="3.7265625" style="3" customWidth="1"/>
    <col min="13" max="13" width="11.6328125" style="2" customWidth="1"/>
    <col min="14" max="14" width="4.54296875" style="2" customWidth="1"/>
    <col min="15" max="15" width="1.08984375" style="4" customWidth="1"/>
    <col min="16" max="16" width="1.54296875" style="2" customWidth="1"/>
    <col min="17" max="17" width="28.26953125" style="2" customWidth="1"/>
    <col min="18" max="18" width="1.54296875" style="4" customWidth="1"/>
    <col min="19" max="19" width="1.7265625" style="2" customWidth="1"/>
    <col min="20" max="20" width="28.26953125" style="2" customWidth="1"/>
    <col min="21" max="21" width="1.54296875" style="4" customWidth="1"/>
    <col min="22" max="22" width="8.7265625" style="4"/>
    <col min="23" max="23" width="45.453125" style="4" customWidth="1"/>
    <col min="24" max="24" width="17.6328125" style="4" customWidth="1"/>
    <col min="25" max="16384" width="8.7265625" style="4"/>
  </cols>
  <sheetData>
    <row r="1" spans="2:21" ht="22.5" customHeight="1" x14ac:dyDescent="0.15">
      <c r="C1" s="46" t="s">
        <v>42</v>
      </c>
    </row>
    <row r="2" spans="2:21" ht="9" customHeight="1" x14ac:dyDescent="0.15">
      <c r="D2" s="5"/>
      <c r="E2" s="6"/>
      <c r="F2" s="5"/>
      <c r="G2" s="5"/>
      <c r="H2" s="5"/>
      <c r="I2" s="5"/>
      <c r="J2" s="5"/>
      <c r="K2" s="5"/>
      <c r="L2" s="6"/>
      <c r="M2" s="5"/>
      <c r="N2" s="5"/>
      <c r="O2" s="5"/>
      <c r="P2" s="7"/>
      <c r="Q2" s="8"/>
      <c r="R2" s="8"/>
      <c r="S2" s="7"/>
      <c r="T2" s="8"/>
      <c r="U2" s="8"/>
    </row>
    <row r="3" spans="2:21" ht="13.5" customHeight="1" x14ac:dyDescent="0.15">
      <c r="C3" s="173" t="s">
        <v>48</v>
      </c>
      <c r="E3" s="6"/>
      <c r="F3" s="5"/>
      <c r="G3" s="51">
        <f>番号11</f>
        <v>0</v>
      </c>
      <c r="H3" s="5"/>
      <c r="I3" s="5"/>
      <c r="J3" s="173" t="s">
        <v>48</v>
      </c>
      <c r="L3" s="6"/>
      <c r="M3" s="5"/>
      <c r="N3" s="51">
        <f>番号12</f>
        <v>0</v>
      </c>
      <c r="O3" s="5"/>
      <c r="P3" s="8"/>
      <c r="Q3" s="176" t="s">
        <v>44</v>
      </c>
      <c r="R3" s="8"/>
      <c r="S3" s="8"/>
      <c r="T3" s="176" t="str">
        <f>Q3</f>
        <v>１　権利者の占有する土地、建物等に立ち入ろうとする場合は、あらかじめ当該
　土地、建物等の権利者の同意を得なければならない。
２　業務に従事するときはこの業務従事者証を常に携帯し、関係者の請求があっ
　たときは、これを提示しなければならない。
３　この業務従事者証の保管に注意し、他人に貸与若しくは譲渡し又は亡失する
　等のことは絶対あってはならない。
４　この業務従事者証に訂正を要する事由が生じたときは、直ちに局に届け出る
　こと。
５　この業務従事者証を損傷したときは、理由を付して速やかに局に届け出るこ
　と。
６　業務が完了したときは、速やかにこの業務従事者証を局に返納しなければな
　らない。
　この業務従事者証を拾得された方は、表面の受注者もしくは岡山市水道局ま
でご連絡をお願いします。（代表電話番号234-5959）</v>
      </c>
      <c r="U3" s="8"/>
    </row>
    <row r="4" spans="2:21" ht="23.25" customHeight="1" x14ac:dyDescent="0.2">
      <c r="C4" s="174"/>
      <c r="E4" s="178" t="s">
        <v>35</v>
      </c>
      <c r="F4" s="178"/>
      <c r="G4" s="178"/>
      <c r="H4" s="5"/>
      <c r="I4" s="5"/>
      <c r="J4" s="174"/>
      <c r="L4" s="178" t="s">
        <v>35</v>
      </c>
      <c r="M4" s="178"/>
      <c r="N4" s="178"/>
      <c r="O4" s="5"/>
      <c r="P4" s="8"/>
      <c r="Q4" s="177"/>
      <c r="R4" s="8"/>
      <c r="S4" s="8"/>
      <c r="T4" s="177"/>
      <c r="U4" s="8"/>
    </row>
    <row r="5" spans="2:21" ht="13.5" customHeight="1" x14ac:dyDescent="0.15">
      <c r="C5" s="174"/>
      <c r="E5" s="179">
        <f>業務種別</f>
        <v>0</v>
      </c>
      <c r="F5" s="179"/>
      <c r="G5" s="179"/>
      <c r="H5" s="5"/>
      <c r="I5" s="5"/>
      <c r="J5" s="174"/>
      <c r="L5" s="179">
        <f>業務種別</f>
        <v>0</v>
      </c>
      <c r="M5" s="179"/>
      <c r="N5" s="179"/>
      <c r="O5" s="5"/>
      <c r="P5" s="8"/>
      <c r="Q5" s="177"/>
      <c r="R5" s="8"/>
      <c r="S5" s="8"/>
      <c r="T5" s="177"/>
      <c r="U5" s="8"/>
    </row>
    <row r="6" spans="2:21" ht="15.75" customHeight="1" x14ac:dyDescent="0.15">
      <c r="C6" s="174"/>
      <c r="E6" s="9" t="s">
        <v>22</v>
      </c>
      <c r="F6" s="171">
        <f>受注者</f>
        <v>0</v>
      </c>
      <c r="G6" s="171"/>
      <c r="H6" s="5"/>
      <c r="I6" s="5"/>
      <c r="J6" s="174"/>
      <c r="L6" s="9" t="s">
        <v>22</v>
      </c>
      <c r="M6" s="171">
        <f>受注者</f>
        <v>0</v>
      </c>
      <c r="N6" s="171"/>
      <c r="O6" s="5"/>
      <c r="P6" s="8"/>
      <c r="Q6" s="177"/>
      <c r="R6" s="8"/>
      <c r="S6" s="8"/>
      <c r="T6" s="177"/>
      <c r="U6" s="8"/>
    </row>
    <row r="7" spans="2:21" ht="13.5" customHeight="1" x14ac:dyDescent="0.15">
      <c r="C7" s="174"/>
      <c r="E7" s="55" t="s">
        <v>24</v>
      </c>
      <c r="F7" s="181">
        <f>ふり11</f>
        <v>0</v>
      </c>
      <c r="G7" s="181"/>
      <c r="H7" s="5"/>
      <c r="I7" s="5"/>
      <c r="J7" s="174"/>
      <c r="L7" s="55" t="s">
        <v>24</v>
      </c>
      <c r="M7" s="181">
        <f>ふり12</f>
        <v>0</v>
      </c>
      <c r="N7" s="181"/>
      <c r="O7" s="5"/>
      <c r="P7" s="8"/>
      <c r="Q7" s="177"/>
      <c r="R7" s="8"/>
      <c r="S7" s="8"/>
      <c r="T7" s="177"/>
      <c r="U7" s="8"/>
    </row>
    <row r="8" spans="2:21" ht="13.5" customHeight="1" x14ac:dyDescent="0.15">
      <c r="C8" s="175"/>
      <c r="E8" s="9" t="s">
        <v>36</v>
      </c>
      <c r="F8" s="171">
        <f>氏名11</f>
        <v>0</v>
      </c>
      <c r="G8" s="171"/>
      <c r="H8" s="5"/>
      <c r="I8" s="5"/>
      <c r="J8" s="175"/>
      <c r="L8" s="9" t="s">
        <v>36</v>
      </c>
      <c r="M8" s="171">
        <f>氏名12</f>
        <v>0</v>
      </c>
      <c r="N8" s="171"/>
      <c r="O8" s="5"/>
      <c r="P8" s="8"/>
      <c r="Q8" s="177"/>
      <c r="R8" s="8"/>
      <c r="S8" s="8"/>
      <c r="T8" s="177"/>
      <c r="U8" s="8"/>
    </row>
    <row r="9" spans="2:21" x14ac:dyDescent="0.15">
      <c r="B9" s="5"/>
      <c r="C9" s="172" t="s">
        <v>37</v>
      </c>
      <c r="D9" s="172"/>
      <c r="E9" s="172"/>
      <c r="F9" s="172"/>
      <c r="G9" s="172"/>
      <c r="H9" s="5"/>
      <c r="I9" s="5"/>
      <c r="J9" s="172" t="s">
        <v>37</v>
      </c>
      <c r="K9" s="172"/>
      <c r="L9" s="172"/>
      <c r="M9" s="172"/>
      <c r="N9" s="172"/>
      <c r="O9" s="5"/>
      <c r="P9" s="8"/>
      <c r="Q9" s="177"/>
      <c r="R9" s="8"/>
      <c r="S9" s="8"/>
      <c r="T9" s="177"/>
      <c r="U9" s="8"/>
    </row>
    <row r="10" spans="2:21" x14ac:dyDescent="0.15">
      <c r="B10" s="5"/>
      <c r="C10" s="11" t="s">
        <v>18</v>
      </c>
      <c r="D10" s="55" t="s">
        <v>38</v>
      </c>
      <c r="E10" s="170" t="str">
        <f>IF(発行年月日="","令和　年　月　日",発行年月日)</f>
        <v>令和　年　月　日</v>
      </c>
      <c r="F10" s="170"/>
      <c r="G10" s="12"/>
      <c r="H10" s="47"/>
      <c r="I10" s="47"/>
      <c r="J10" s="11" t="s">
        <v>18</v>
      </c>
      <c r="K10" s="55" t="s">
        <v>38</v>
      </c>
      <c r="L10" s="170" t="str">
        <f>IF(発行年月日="","令和　年　月　日",発行年月日)</f>
        <v>令和　年　月　日</v>
      </c>
      <c r="M10" s="170"/>
      <c r="N10" s="12"/>
      <c r="O10" s="5"/>
      <c r="P10" s="8"/>
      <c r="Q10" s="177"/>
      <c r="R10" s="8"/>
      <c r="S10" s="8"/>
      <c r="T10" s="177"/>
      <c r="U10" s="8"/>
    </row>
    <row r="11" spans="2:21" x14ac:dyDescent="0.15">
      <c r="B11" s="5"/>
      <c r="C11" s="11" t="s">
        <v>39</v>
      </c>
      <c r="D11" s="55" t="s">
        <v>38</v>
      </c>
      <c r="E11" s="170" t="str">
        <f>IF(有効期限="","令和　年　月　日",有効期限)</f>
        <v>令和　年　月　日</v>
      </c>
      <c r="F11" s="170"/>
      <c r="G11" s="12"/>
      <c r="H11" s="47"/>
      <c r="I11" s="47"/>
      <c r="J11" s="11" t="s">
        <v>39</v>
      </c>
      <c r="K11" s="55" t="s">
        <v>38</v>
      </c>
      <c r="L11" s="170" t="str">
        <f>IF(有効期限="","令和　年　月　日",有効期限)</f>
        <v>令和　年　月　日</v>
      </c>
      <c r="M11" s="170"/>
      <c r="N11" s="12"/>
      <c r="O11" s="5"/>
      <c r="P11" s="8"/>
      <c r="Q11" s="177"/>
      <c r="R11" s="8"/>
      <c r="S11" s="8"/>
      <c r="T11" s="177"/>
      <c r="U11" s="8"/>
    </row>
    <row r="12" spans="2:21" ht="20.25" customHeight="1" x14ac:dyDescent="0.2">
      <c r="B12" s="5"/>
      <c r="C12" s="180" t="s">
        <v>40</v>
      </c>
      <c r="D12" s="180"/>
      <c r="E12" s="180"/>
      <c r="F12" s="180"/>
      <c r="G12" s="13"/>
      <c r="H12" s="5"/>
      <c r="I12" s="5"/>
      <c r="J12" s="180" t="s">
        <v>40</v>
      </c>
      <c r="K12" s="180"/>
      <c r="L12" s="180"/>
      <c r="M12" s="180"/>
      <c r="N12" s="13"/>
      <c r="O12" s="5"/>
      <c r="P12" s="8"/>
      <c r="Q12" s="177"/>
      <c r="R12" s="8"/>
      <c r="S12" s="8"/>
      <c r="T12" s="177"/>
      <c r="U12" s="8"/>
    </row>
    <row r="13" spans="2:21" ht="9" customHeight="1" x14ac:dyDescent="0.15">
      <c r="B13" s="5"/>
      <c r="C13" s="5"/>
      <c r="D13" s="5"/>
      <c r="E13" s="6"/>
      <c r="F13" s="5"/>
      <c r="G13" s="5"/>
      <c r="H13" s="5"/>
      <c r="I13" s="5"/>
      <c r="J13" s="5"/>
      <c r="K13" s="5"/>
      <c r="L13" s="6"/>
      <c r="M13" s="5"/>
      <c r="N13" s="5"/>
      <c r="O13" s="5"/>
      <c r="P13" s="8"/>
      <c r="Q13" s="8"/>
      <c r="R13" s="8"/>
      <c r="S13" s="8"/>
      <c r="T13" s="8"/>
      <c r="U13" s="8"/>
    </row>
    <row r="14" spans="2:21" ht="9" customHeight="1" x14ac:dyDescent="0.15">
      <c r="B14" s="5"/>
      <c r="C14" s="5"/>
      <c r="D14" s="5"/>
      <c r="E14" s="6"/>
      <c r="F14" s="5"/>
      <c r="G14" s="5"/>
      <c r="H14" s="5"/>
      <c r="I14" s="5"/>
      <c r="J14" s="5"/>
      <c r="K14" s="5"/>
      <c r="L14" s="6"/>
      <c r="M14" s="5"/>
      <c r="N14" s="5"/>
      <c r="O14" s="5"/>
      <c r="P14" s="7"/>
      <c r="Q14" s="8"/>
      <c r="R14" s="8"/>
      <c r="S14" s="7"/>
      <c r="T14" s="8"/>
      <c r="U14" s="8"/>
    </row>
    <row r="15" spans="2:21" ht="13.5" customHeight="1" x14ac:dyDescent="0.15">
      <c r="B15" s="5"/>
      <c r="C15" s="173" t="s">
        <v>48</v>
      </c>
      <c r="E15" s="6"/>
      <c r="F15" s="5"/>
      <c r="G15" s="51">
        <f>番号13</f>
        <v>0</v>
      </c>
      <c r="H15" s="5"/>
      <c r="I15" s="5"/>
      <c r="J15" s="173" t="s">
        <v>48</v>
      </c>
      <c r="L15" s="14"/>
      <c r="M15" s="5"/>
      <c r="N15" s="51">
        <f>番号14</f>
        <v>0</v>
      </c>
      <c r="O15" s="5"/>
      <c r="P15" s="8"/>
      <c r="Q15" s="176" t="str">
        <f>Q3</f>
        <v>１　権利者の占有する土地、建物等に立ち入ろうとする場合は、あらかじめ当該
　土地、建物等の権利者の同意を得なければならない。
２　業務に従事するときはこの業務従事者証を常に携帯し、関係者の請求があっ
　たときは、これを提示しなければならない。
３　この業務従事者証の保管に注意し、他人に貸与若しくは譲渡し又は亡失する
　等のことは絶対あってはならない。
４　この業務従事者証に訂正を要する事由が生じたときは、直ちに局に届け出る
　こと。
５　この業務従事者証を損傷したときは、理由を付して速やかに局に届け出るこ
　と。
６　業務が完了したときは、速やかにこの業務従事者証を局に返納しなければな
　らない。
　この業務従事者証を拾得された方は、表面の受注者もしくは岡山市水道局ま
でご連絡をお願いします。（代表電話番号234-5959）</v>
      </c>
      <c r="R15" s="8"/>
      <c r="S15" s="8"/>
      <c r="T15" s="176" t="str">
        <f>Q3</f>
        <v>１　権利者の占有する土地、建物等に立ち入ろうとする場合は、あらかじめ当該
　土地、建物等の権利者の同意を得なければならない。
２　業務に従事するときはこの業務従事者証を常に携帯し、関係者の請求があっ
　たときは、これを提示しなければならない。
３　この業務従事者証の保管に注意し、他人に貸与若しくは譲渡し又は亡失する
　等のことは絶対あってはならない。
４　この業務従事者証に訂正を要する事由が生じたときは、直ちに局に届け出る
　こと。
５　この業務従事者証を損傷したときは、理由を付して速やかに局に届け出るこ
　と。
６　業務が完了したときは、速やかにこの業務従事者証を局に返納しなければな
　らない。
　この業務従事者証を拾得された方は、表面の受注者もしくは岡山市水道局ま
でご連絡をお願いします。（代表電話番号234-5959）</v>
      </c>
      <c r="U15" s="8"/>
    </row>
    <row r="16" spans="2:21" ht="23.25" customHeight="1" x14ac:dyDescent="0.2">
      <c r="B16" s="5"/>
      <c r="C16" s="174"/>
      <c r="E16" s="178" t="s">
        <v>35</v>
      </c>
      <c r="F16" s="178"/>
      <c r="G16" s="178"/>
      <c r="H16" s="5"/>
      <c r="I16" s="5"/>
      <c r="J16" s="174"/>
      <c r="L16" s="178" t="s">
        <v>35</v>
      </c>
      <c r="M16" s="178"/>
      <c r="N16" s="178"/>
      <c r="O16" s="5"/>
      <c r="P16" s="8"/>
      <c r="Q16" s="177"/>
      <c r="R16" s="8"/>
      <c r="S16" s="8"/>
      <c r="T16" s="177"/>
      <c r="U16" s="8"/>
    </row>
    <row r="17" spans="2:21" ht="13.5" customHeight="1" x14ac:dyDescent="0.15">
      <c r="B17" s="5"/>
      <c r="C17" s="174"/>
      <c r="E17" s="179">
        <f>業務種別</f>
        <v>0</v>
      </c>
      <c r="F17" s="179"/>
      <c r="G17" s="179"/>
      <c r="H17" s="5"/>
      <c r="I17" s="5"/>
      <c r="J17" s="174"/>
      <c r="L17" s="179">
        <f>業務種別</f>
        <v>0</v>
      </c>
      <c r="M17" s="179"/>
      <c r="N17" s="179"/>
      <c r="O17" s="5"/>
      <c r="P17" s="8"/>
      <c r="Q17" s="177"/>
      <c r="R17" s="8"/>
      <c r="S17" s="8"/>
      <c r="T17" s="177"/>
      <c r="U17" s="8"/>
    </row>
    <row r="18" spans="2:21" ht="15.75" customHeight="1" x14ac:dyDescent="0.15">
      <c r="B18" s="5"/>
      <c r="C18" s="174"/>
      <c r="E18" s="9" t="s">
        <v>22</v>
      </c>
      <c r="F18" s="171">
        <f>受注者</f>
        <v>0</v>
      </c>
      <c r="G18" s="171"/>
      <c r="H18" s="5"/>
      <c r="I18" s="5"/>
      <c r="J18" s="174"/>
      <c r="L18" s="9" t="s">
        <v>22</v>
      </c>
      <c r="M18" s="171">
        <f>受注者</f>
        <v>0</v>
      </c>
      <c r="N18" s="171"/>
      <c r="O18" s="5"/>
      <c r="P18" s="8"/>
      <c r="Q18" s="177"/>
      <c r="R18" s="8"/>
      <c r="S18" s="8"/>
      <c r="T18" s="177"/>
      <c r="U18" s="8"/>
    </row>
    <row r="19" spans="2:21" ht="13.5" customHeight="1" x14ac:dyDescent="0.15">
      <c r="B19" s="5"/>
      <c r="C19" s="174"/>
      <c r="E19" s="55" t="s">
        <v>24</v>
      </c>
      <c r="F19" s="181">
        <f>ふり13</f>
        <v>0</v>
      </c>
      <c r="G19" s="181"/>
      <c r="H19" s="5"/>
      <c r="I19" s="5"/>
      <c r="J19" s="174"/>
      <c r="L19" s="55" t="s">
        <v>24</v>
      </c>
      <c r="M19" s="181">
        <f>ふり14</f>
        <v>0</v>
      </c>
      <c r="N19" s="181"/>
      <c r="O19" s="5"/>
      <c r="P19" s="8"/>
      <c r="Q19" s="177"/>
      <c r="R19" s="8"/>
      <c r="S19" s="8"/>
      <c r="T19" s="177"/>
      <c r="U19" s="8"/>
    </row>
    <row r="20" spans="2:21" ht="13.5" customHeight="1" x14ac:dyDescent="0.15">
      <c r="B20" s="5"/>
      <c r="C20" s="175"/>
      <c r="E20" s="9" t="s">
        <v>36</v>
      </c>
      <c r="F20" s="171">
        <f>氏名13</f>
        <v>0</v>
      </c>
      <c r="G20" s="171"/>
      <c r="H20" s="5"/>
      <c r="I20" s="5"/>
      <c r="J20" s="175"/>
      <c r="L20" s="9" t="s">
        <v>36</v>
      </c>
      <c r="M20" s="171">
        <f>氏名14</f>
        <v>0</v>
      </c>
      <c r="N20" s="171"/>
      <c r="O20" s="5"/>
      <c r="P20" s="8"/>
      <c r="Q20" s="177"/>
      <c r="R20" s="8"/>
      <c r="S20" s="8"/>
      <c r="T20" s="177"/>
      <c r="U20" s="8"/>
    </row>
    <row r="21" spans="2:21" x14ac:dyDescent="0.15">
      <c r="B21" s="5"/>
      <c r="C21" s="172" t="s">
        <v>37</v>
      </c>
      <c r="D21" s="172"/>
      <c r="E21" s="172"/>
      <c r="F21" s="172"/>
      <c r="G21" s="172"/>
      <c r="H21" s="5"/>
      <c r="I21" s="5"/>
      <c r="J21" s="172" t="s">
        <v>37</v>
      </c>
      <c r="K21" s="172"/>
      <c r="L21" s="172"/>
      <c r="M21" s="172"/>
      <c r="N21" s="172"/>
      <c r="O21" s="5"/>
      <c r="P21" s="8"/>
      <c r="Q21" s="177"/>
      <c r="R21" s="8"/>
      <c r="S21" s="8"/>
      <c r="T21" s="177"/>
      <c r="U21" s="8"/>
    </row>
    <row r="22" spans="2:21" x14ac:dyDescent="0.15">
      <c r="B22" s="5"/>
      <c r="C22" s="11" t="s">
        <v>18</v>
      </c>
      <c r="D22" s="55" t="s">
        <v>38</v>
      </c>
      <c r="E22" s="170" t="str">
        <f>IF(発行年月日="","令和　年　月　日",発行年月日)</f>
        <v>令和　年　月　日</v>
      </c>
      <c r="F22" s="170"/>
      <c r="G22" s="12"/>
      <c r="H22" s="47"/>
      <c r="I22" s="47"/>
      <c r="J22" s="11" t="s">
        <v>18</v>
      </c>
      <c r="K22" s="55" t="s">
        <v>38</v>
      </c>
      <c r="L22" s="170" t="str">
        <f>IF(発行年月日="","令和　年　月　日",発行年月日)</f>
        <v>令和　年　月　日</v>
      </c>
      <c r="M22" s="170"/>
      <c r="N22" s="12"/>
      <c r="O22" s="5"/>
      <c r="P22" s="8"/>
      <c r="Q22" s="177"/>
      <c r="R22" s="8"/>
      <c r="S22" s="8"/>
      <c r="T22" s="177"/>
      <c r="U22" s="8"/>
    </row>
    <row r="23" spans="2:21" x14ac:dyDescent="0.15">
      <c r="B23" s="5"/>
      <c r="C23" s="11" t="s">
        <v>39</v>
      </c>
      <c r="D23" s="55" t="s">
        <v>38</v>
      </c>
      <c r="E23" s="170" t="str">
        <f>IF(有効期限="","令和　年　月　日",有効期限)</f>
        <v>令和　年　月　日</v>
      </c>
      <c r="F23" s="170"/>
      <c r="G23" s="12"/>
      <c r="H23" s="47"/>
      <c r="I23" s="47"/>
      <c r="J23" s="11" t="s">
        <v>39</v>
      </c>
      <c r="K23" s="55" t="s">
        <v>38</v>
      </c>
      <c r="L23" s="170" t="str">
        <f>IF(有効期限="","令和　年　月　日",有効期限)</f>
        <v>令和　年　月　日</v>
      </c>
      <c r="M23" s="170"/>
      <c r="N23" s="12"/>
      <c r="O23" s="5"/>
      <c r="P23" s="8"/>
      <c r="Q23" s="177"/>
      <c r="R23" s="8"/>
      <c r="S23" s="8"/>
      <c r="T23" s="177"/>
      <c r="U23" s="8"/>
    </row>
    <row r="24" spans="2:21" ht="20.25" customHeight="1" x14ac:dyDescent="0.2">
      <c r="B24" s="5"/>
      <c r="C24" s="180" t="s">
        <v>40</v>
      </c>
      <c r="D24" s="180"/>
      <c r="E24" s="180"/>
      <c r="F24" s="180"/>
      <c r="G24" s="13"/>
      <c r="H24" s="5"/>
      <c r="I24" s="5"/>
      <c r="J24" s="180" t="s">
        <v>40</v>
      </c>
      <c r="K24" s="180"/>
      <c r="L24" s="180"/>
      <c r="M24" s="180"/>
      <c r="N24" s="13"/>
      <c r="O24" s="5"/>
      <c r="P24" s="8"/>
      <c r="Q24" s="177"/>
      <c r="R24" s="8"/>
      <c r="S24" s="8"/>
      <c r="T24" s="177"/>
      <c r="U24" s="8"/>
    </row>
    <row r="25" spans="2:21" ht="9" customHeight="1" x14ac:dyDescent="0.15">
      <c r="B25" s="5"/>
      <c r="C25" s="5"/>
      <c r="D25" s="5"/>
      <c r="E25" s="6"/>
      <c r="F25" s="5"/>
      <c r="G25" s="5"/>
      <c r="H25" s="5"/>
      <c r="I25" s="5"/>
      <c r="J25" s="5"/>
      <c r="K25" s="5"/>
      <c r="L25" s="6"/>
      <c r="M25" s="5"/>
      <c r="N25" s="5"/>
      <c r="O25" s="5"/>
      <c r="P25" s="8"/>
      <c r="Q25" s="8"/>
      <c r="R25" s="8"/>
      <c r="S25" s="8"/>
      <c r="T25" s="8"/>
      <c r="U25" s="8"/>
    </row>
    <row r="26" spans="2:21" ht="9" customHeight="1" x14ac:dyDescent="0.15">
      <c r="B26" s="5"/>
      <c r="C26" s="5"/>
      <c r="D26" s="5"/>
      <c r="E26" s="6"/>
      <c r="F26" s="5"/>
      <c r="G26" s="5"/>
      <c r="H26" s="5"/>
      <c r="I26" s="5"/>
      <c r="J26" s="5"/>
      <c r="K26" s="5"/>
      <c r="L26" s="6"/>
      <c r="M26" s="5"/>
      <c r="N26" s="5"/>
      <c r="O26" s="5"/>
      <c r="P26" s="7"/>
      <c r="Q26" s="8"/>
      <c r="R26" s="8"/>
      <c r="S26" s="7"/>
      <c r="T26" s="8"/>
      <c r="U26" s="8"/>
    </row>
    <row r="27" spans="2:21" ht="13.5" customHeight="1" x14ac:dyDescent="0.15">
      <c r="B27" s="5"/>
      <c r="C27" s="173" t="s">
        <v>48</v>
      </c>
      <c r="E27" s="14"/>
      <c r="F27" s="5"/>
      <c r="G27" s="51">
        <f>番号15</f>
        <v>0</v>
      </c>
      <c r="H27" s="5"/>
      <c r="I27" s="5"/>
      <c r="J27" s="173" t="s">
        <v>48</v>
      </c>
      <c r="L27" s="6"/>
      <c r="M27" s="5"/>
      <c r="N27" s="51">
        <f>番号16</f>
        <v>0</v>
      </c>
      <c r="O27" s="5"/>
      <c r="P27" s="8"/>
      <c r="Q27" s="176" t="str">
        <f>Q3</f>
        <v>１　権利者の占有する土地、建物等に立ち入ろうとする場合は、あらかじめ当該
　土地、建物等の権利者の同意を得なければならない。
２　業務に従事するときはこの業務従事者証を常に携帯し、関係者の請求があっ
　たときは、これを提示しなければならない。
３　この業務従事者証の保管に注意し、他人に貸与若しくは譲渡し又は亡失する
　等のことは絶対あってはならない。
４　この業務従事者証に訂正を要する事由が生じたときは、直ちに局に届け出る
　こと。
５　この業務従事者証を損傷したときは、理由を付して速やかに局に届け出るこ
　と。
６　業務が完了したときは、速やかにこの業務従事者証を局に返納しなければな
　らない。
　この業務従事者証を拾得された方は、表面の受注者もしくは岡山市水道局ま
でご連絡をお願いします。（代表電話番号234-5959）</v>
      </c>
      <c r="R27" s="8"/>
      <c r="S27" s="8"/>
      <c r="T27" s="176" t="str">
        <f>Q3</f>
        <v>１　権利者の占有する土地、建物等に立ち入ろうとする場合は、あらかじめ当該
　土地、建物等の権利者の同意を得なければならない。
２　業務に従事するときはこの業務従事者証を常に携帯し、関係者の請求があっ
　たときは、これを提示しなければならない。
３　この業務従事者証の保管に注意し、他人に貸与若しくは譲渡し又は亡失する
　等のことは絶対あってはならない。
４　この業務従事者証に訂正を要する事由が生じたときは、直ちに局に届け出る
　こと。
５　この業務従事者証を損傷したときは、理由を付して速やかに局に届け出るこ
　と。
６　業務が完了したときは、速やかにこの業務従事者証を局に返納しなければな
　らない。
　この業務従事者証を拾得された方は、表面の受注者もしくは岡山市水道局ま
でご連絡をお願いします。（代表電話番号234-5959）</v>
      </c>
      <c r="U27" s="8"/>
    </row>
    <row r="28" spans="2:21" ht="23.25" customHeight="1" x14ac:dyDescent="0.2">
      <c r="B28" s="5"/>
      <c r="C28" s="174"/>
      <c r="E28" s="178" t="s">
        <v>35</v>
      </c>
      <c r="F28" s="178"/>
      <c r="G28" s="178"/>
      <c r="H28" s="5"/>
      <c r="I28" s="5"/>
      <c r="J28" s="174"/>
      <c r="L28" s="178" t="s">
        <v>35</v>
      </c>
      <c r="M28" s="178"/>
      <c r="N28" s="178"/>
      <c r="O28" s="5"/>
      <c r="P28" s="8"/>
      <c r="Q28" s="177"/>
      <c r="R28" s="8"/>
      <c r="S28" s="8"/>
      <c r="T28" s="177"/>
      <c r="U28" s="8"/>
    </row>
    <row r="29" spans="2:21" ht="13.5" customHeight="1" x14ac:dyDescent="0.15">
      <c r="B29" s="5"/>
      <c r="C29" s="174"/>
      <c r="E29" s="182">
        <f>業務種別</f>
        <v>0</v>
      </c>
      <c r="F29" s="182"/>
      <c r="G29" s="182"/>
      <c r="H29" s="5"/>
      <c r="I29" s="5"/>
      <c r="J29" s="174"/>
      <c r="L29" s="179">
        <f>業務種別</f>
        <v>0</v>
      </c>
      <c r="M29" s="179"/>
      <c r="N29" s="179"/>
      <c r="O29" s="5"/>
      <c r="P29" s="8"/>
      <c r="Q29" s="177"/>
      <c r="R29" s="8"/>
      <c r="S29" s="8"/>
      <c r="T29" s="177"/>
      <c r="U29" s="8"/>
    </row>
    <row r="30" spans="2:21" ht="15.75" customHeight="1" x14ac:dyDescent="0.15">
      <c r="B30" s="5"/>
      <c r="C30" s="174"/>
      <c r="E30" s="9" t="s">
        <v>22</v>
      </c>
      <c r="F30" s="171">
        <f>受注者</f>
        <v>0</v>
      </c>
      <c r="G30" s="171"/>
      <c r="H30" s="5"/>
      <c r="I30" s="5"/>
      <c r="J30" s="174"/>
      <c r="L30" s="9" t="s">
        <v>22</v>
      </c>
      <c r="M30" s="171">
        <f>受注者</f>
        <v>0</v>
      </c>
      <c r="N30" s="171"/>
      <c r="O30" s="5"/>
      <c r="P30" s="8"/>
      <c r="Q30" s="177"/>
      <c r="R30" s="8"/>
      <c r="S30" s="8"/>
      <c r="T30" s="177"/>
      <c r="U30" s="8"/>
    </row>
    <row r="31" spans="2:21" ht="13.5" customHeight="1" x14ac:dyDescent="0.15">
      <c r="B31" s="5"/>
      <c r="C31" s="174"/>
      <c r="E31" s="55" t="s">
        <v>24</v>
      </c>
      <c r="F31" s="181">
        <f>ふり15</f>
        <v>0</v>
      </c>
      <c r="G31" s="181"/>
      <c r="H31" s="5"/>
      <c r="I31" s="5"/>
      <c r="J31" s="174"/>
      <c r="L31" s="55" t="s">
        <v>24</v>
      </c>
      <c r="M31" s="181">
        <f>ふり16</f>
        <v>0</v>
      </c>
      <c r="N31" s="181"/>
      <c r="O31" s="5"/>
      <c r="P31" s="8"/>
      <c r="Q31" s="177"/>
      <c r="R31" s="8"/>
      <c r="S31" s="8"/>
      <c r="T31" s="177"/>
      <c r="U31" s="8"/>
    </row>
    <row r="32" spans="2:21" ht="13.5" customHeight="1" x14ac:dyDescent="0.15">
      <c r="B32" s="5"/>
      <c r="C32" s="175"/>
      <c r="E32" s="9" t="s">
        <v>36</v>
      </c>
      <c r="F32" s="171">
        <f>氏名15</f>
        <v>0</v>
      </c>
      <c r="G32" s="171"/>
      <c r="H32" s="5"/>
      <c r="I32" s="5"/>
      <c r="J32" s="175"/>
      <c r="L32" s="9" t="s">
        <v>36</v>
      </c>
      <c r="M32" s="171">
        <f>氏名16</f>
        <v>0</v>
      </c>
      <c r="N32" s="171"/>
      <c r="O32" s="5"/>
      <c r="P32" s="8"/>
      <c r="Q32" s="177"/>
      <c r="R32" s="8"/>
      <c r="S32" s="8"/>
      <c r="T32" s="177"/>
      <c r="U32" s="8"/>
    </row>
    <row r="33" spans="2:21" x14ac:dyDescent="0.15">
      <c r="B33" s="5"/>
      <c r="C33" s="172" t="s">
        <v>37</v>
      </c>
      <c r="D33" s="172"/>
      <c r="E33" s="172"/>
      <c r="F33" s="172"/>
      <c r="G33" s="172"/>
      <c r="H33" s="5"/>
      <c r="I33" s="5"/>
      <c r="J33" s="172" t="s">
        <v>37</v>
      </c>
      <c r="K33" s="172"/>
      <c r="L33" s="172"/>
      <c r="M33" s="172"/>
      <c r="N33" s="172"/>
      <c r="O33" s="5"/>
      <c r="P33" s="8"/>
      <c r="Q33" s="177"/>
      <c r="R33" s="8"/>
      <c r="S33" s="8"/>
      <c r="T33" s="177"/>
      <c r="U33" s="8"/>
    </row>
    <row r="34" spans="2:21" x14ac:dyDescent="0.15">
      <c r="B34" s="5"/>
      <c r="C34" s="11" t="s">
        <v>18</v>
      </c>
      <c r="D34" s="55" t="s">
        <v>38</v>
      </c>
      <c r="E34" s="170" t="str">
        <f>IF(発行年月日="","令和　年　月　日",発行年月日)</f>
        <v>令和　年　月　日</v>
      </c>
      <c r="F34" s="170"/>
      <c r="G34" s="12"/>
      <c r="H34" s="47"/>
      <c r="I34" s="47"/>
      <c r="J34" s="11" t="s">
        <v>18</v>
      </c>
      <c r="K34" s="55" t="s">
        <v>38</v>
      </c>
      <c r="L34" s="170" t="str">
        <f>IF(発行年月日="","令和　年　月　日",発行年月日)</f>
        <v>令和　年　月　日</v>
      </c>
      <c r="M34" s="170"/>
      <c r="N34" s="12"/>
      <c r="O34" s="5"/>
      <c r="P34" s="8"/>
      <c r="Q34" s="177"/>
      <c r="R34" s="8"/>
      <c r="S34" s="8"/>
      <c r="T34" s="177"/>
      <c r="U34" s="8"/>
    </row>
    <row r="35" spans="2:21" x14ac:dyDescent="0.15">
      <c r="B35" s="5"/>
      <c r="C35" s="11" t="s">
        <v>39</v>
      </c>
      <c r="D35" s="55" t="s">
        <v>38</v>
      </c>
      <c r="E35" s="170" t="str">
        <f>IF(有効期限="","令和　年　月　日",有効期限)</f>
        <v>令和　年　月　日</v>
      </c>
      <c r="F35" s="170"/>
      <c r="G35" s="12"/>
      <c r="H35" s="47"/>
      <c r="I35" s="47"/>
      <c r="J35" s="11" t="s">
        <v>39</v>
      </c>
      <c r="K35" s="55" t="s">
        <v>38</v>
      </c>
      <c r="L35" s="170" t="str">
        <f>IF(有効期限="","令和　年　月　日",有効期限)</f>
        <v>令和　年　月　日</v>
      </c>
      <c r="M35" s="170"/>
      <c r="N35" s="12"/>
      <c r="O35" s="5"/>
      <c r="P35" s="8"/>
      <c r="Q35" s="177"/>
      <c r="R35" s="8"/>
      <c r="S35" s="8"/>
      <c r="T35" s="177"/>
      <c r="U35" s="8"/>
    </row>
    <row r="36" spans="2:21" ht="20.25" customHeight="1" x14ac:dyDescent="0.2">
      <c r="B36" s="5"/>
      <c r="C36" s="180" t="s">
        <v>40</v>
      </c>
      <c r="D36" s="180"/>
      <c r="E36" s="180"/>
      <c r="F36" s="180"/>
      <c r="G36" s="13"/>
      <c r="H36" s="5"/>
      <c r="I36" s="5"/>
      <c r="J36" s="180" t="s">
        <v>40</v>
      </c>
      <c r="K36" s="180"/>
      <c r="L36" s="180"/>
      <c r="M36" s="180"/>
      <c r="N36" s="13"/>
      <c r="O36" s="5"/>
      <c r="P36" s="8"/>
      <c r="Q36" s="177"/>
      <c r="R36" s="8"/>
      <c r="S36" s="8"/>
      <c r="T36" s="177"/>
      <c r="U36" s="8"/>
    </row>
    <row r="37" spans="2:21" ht="9" customHeight="1" x14ac:dyDescent="0.15">
      <c r="B37" s="5"/>
      <c r="C37" s="5"/>
      <c r="D37" s="5"/>
      <c r="E37" s="6"/>
      <c r="F37" s="5"/>
      <c r="G37" s="5"/>
      <c r="H37" s="5"/>
      <c r="I37" s="5"/>
      <c r="J37" s="5"/>
      <c r="K37" s="5"/>
      <c r="L37" s="6"/>
      <c r="M37" s="5"/>
      <c r="N37" s="5"/>
      <c r="O37" s="5"/>
      <c r="P37" s="8"/>
      <c r="Q37" s="8"/>
      <c r="R37" s="8"/>
      <c r="S37" s="8"/>
      <c r="T37" s="8"/>
      <c r="U37" s="8"/>
    </row>
    <row r="38" spans="2:21" ht="9" customHeight="1" x14ac:dyDescent="0.15">
      <c r="B38" s="5"/>
      <c r="C38" s="5"/>
      <c r="D38" s="5"/>
      <c r="E38" s="6"/>
      <c r="F38" s="5"/>
      <c r="G38" s="5"/>
      <c r="H38" s="5"/>
      <c r="I38" s="5"/>
      <c r="J38" s="5"/>
      <c r="K38" s="5"/>
      <c r="L38" s="6"/>
      <c r="M38" s="5"/>
      <c r="N38" s="5"/>
      <c r="O38" s="5"/>
      <c r="P38" s="7"/>
      <c r="Q38" s="8"/>
      <c r="R38" s="8"/>
      <c r="S38" s="7"/>
      <c r="T38" s="8"/>
      <c r="U38" s="8"/>
    </row>
    <row r="39" spans="2:21" ht="13.5" customHeight="1" x14ac:dyDescent="0.15">
      <c r="B39" s="5"/>
      <c r="C39" s="173" t="s">
        <v>48</v>
      </c>
      <c r="E39" s="6"/>
      <c r="F39" s="5"/>
      <c r="G39" s="51">
        <f>番号17</f>
        <v>0</v>
      </c>
      <c r="H39" s="5"/>
      <c r="I39" s="5"/>
      <c r="J39" s="173" t="s">
        <v>48</v>
      </c>
      <c r="L39" s="6"/>
      <c r="M39" s="5"/>
      <c r="N39" s="51">
        <f>番号18</f>
        <v>0</v>
      </c>
      <c r="O39" s="5"/>
      <c r="P39" s="8"/>
      <c r="Q39" s="176" t="str">
        <f>Q3</f>
        <v>１　権利者の占有する土地、建物等に立ち入ろうとする場合は、あらかじめ当該
　土地、建物等の権利者の同意を得なければならない。
２　業務に従事するときはこの業務従事者証を常に携帯し、関係者の請求があっ
　たときは、これを提示しなければならない。
３　この業務従事者証の保管に注意し、他人に貸与若しくは譲渡し又は亡失する
　等のことは絶対あってはならない。
４　この業務従事者証に訂正を要する事由が生じたときは、直ちに局に届け出る
　こと。
５　この業務従事者証を損傷したときは、理由を付して速やかに局に届け出るこ
　と。
６　業務が完了したときは、速やかにこの業務従事者証を局に返納しなければな
　らない。
　この業務従事者証を拾得された方は、表面の受注者もしくは岡山市水道局ま
でご連絡をお願いします。（代表電話番号234-5959）</v>
      </c>
      <c r="R39" s="8"/>
      <c r="S39" s="8"/>
      <c r="T39" s="176" t="str">
        <f>Q3</f>
        <v>１　権利者の占有する土地、建物等に立ち入ろうとする場合は、あらかじめ当該
　土地、建物等の権利者の同意を得なければならない。
２　業務に従事するときはこの業務従事者証を常に携帯し、関係者の請求があっ
　たときは、これを提示しなければならない。
３　この業務従事者証の保管に注意し、他人に貸与若しくは譲渡し又は亡失する
　等のことは絶対あってはならない。
４　この業務従事者証に訂正を要する事由が生じたときは、直ちに局に届け出る
　こと。
５　この業務従事者証を損傷したときは、理由を付して速やかに局に届け出るこ
　と。
６　業務が完了したときは、速やかにこの業務従事者証を局に返納しなければな
　らない。
　この業務従事者証を拾得された方は、表面の受注者もしくは岡山市水道局ま
でご連絡をお願いします。（代表電話番号234-5959）</v>
      </c>
      <c r="U39" s="8"/>
    </row>
    <row r="40" spans="2:21" ht="23.25" customHeight="1" x14ac:dyDescent="0.2">
      <c r="B40" s="5"/>
      <c r="C40" s="174"/>
      <c r="E40" s="178" t="s">
        <v>35</v>
      </c>
      <c r="F40" s="178"/>
      <c r="G40" s="178"/>
      <c r="H40" s="5"/>
      <c r="I40" s="5"/>
      <c r="J40" s="174"/>
      <c r="L40" s="178" t="s">
        <v>35</v>
      </c>
      <c r="M40" s="178"/>
      <c r="N40" s="178"/>
      <c r="O40" s="5"/>
      <c r="P40" s="8"/>
      <c r="Q40" s="177"/>
      <c r="R40" s="8"/>
      <c r="S40" s="8"/>
      <c r="T40" s="177"/>
      <c r="U40" s="8"/>
    </row>
    <row r="41" spans="2:21" ht="13.5" customHeight="1" x14ac:dyDescent="0.15">
      <c r="B41" s="5"/>
      <c r="C41" s="174"/>
      <c r="E41" s="179">
        <f>業務種別</f>
        <v>0</v>
      </c>
      <c r="F41" s="179"/>
      <c r="G41" s="179"/>
      <c r="H41" s="5"/>
      <c r="I41" s="5"/>
      <c r="J41" s="174"/>
      <c r="L41" s="179">
        <f>業務種別</f>
        <v>0</v>
      </c>
      <c r="M41" s="179"/>
      <c r="N41" s="179"/>
      <c r="O41" s="5"/>
      <c r="P41" s="8"/>
      <c r="Q41" s="177"/>
      <c r="R41" s="8"/>
      <c r="S41" s="8"/>
      <c r="T41" s="177"/>
      <c r="U41" s="8"/>
    </row>
    <row r="42" spans="2:21" ht="15.75" customHeight="1" x14ac:dyDescent="0.15">
      <c r="B42" s="5"/>
      <c r="C42" s="174"/>
      <c r="E42" s="9" t="s">
        <v>22</v>
      </c>
      <c r="F42" s="171">
        <f>受注者</f>
        <v>0</v>
      </c>
      <c r="G42" s="171"/>
      <c r="H42" s="5"/>
      <c r="I42" s="5"/>
      <c r="J42" s="174"/>
      <c r="L42" s="9" t="s">
        <v>22</v>
      </c>
      <c r="M42" s="171">
        <f>受注者</f>
        <v>0</v>
      </c>
      <c r="N42" s="171"/>
      <c r="O42" s="5"/>
      <c r="P42" s="8"/>
      <c r="Q42" s="177"/>
      <c r="R42" s="8"/>
      <c r="S42" s="8"/>
      <c r="T42" s="177"/>
      <c r="U42" s="8"/>
    </row>
    <row r="43" spans="2:21" ht="13.5" customHeight="1" x14ac:dyDescent="0.15">
      <c r="B43" s="5"/>
      <c r="C43" s="174"/>
      <c r="E43" s="55" t="s">
        <v>24</v>
      </c>
      <c r="F43" s="181">
        <f>ふり17</f>
        <v>0</v>
      </c>
      <c r="G43" s="181"/>
      <c r="H43" s="5"/>
      <c r="I43" s="5"/>
      <c r="J43" s="174"/>
      <c r="L43" s="55" t="s">
        <v>24</v>
      </c>
      <c r="M43" s="181">
        <f>ふり18</f>
        <v>0</v>
      </c>
      <c r="N43" s="181"/>
      <c r="O43" s="5"/>
      <c r="P43" s="8"/>
      <c r="Q43" s="177"/>
      <c r="R43" s="8"/>
      <c r="S43" s="8"/>
      <c r="T43" s="177"/>
      <c r="U43" s="8"/>
    </row>
    <row r="44" spans="2:21" ht="13.5" customHeight="1" x14ac:dyDescent="0.15">
      <c r="B44" s="5"/>
      <c r="C44" s="175"/>
      <c r="E44" s="6" t="s">
        <v>36</v>
      </c>
      <c r="F44" s="171">
        <f>氏名17</f>
        <v>0</v>
      </c>
      <c r="G44" s="171"/>
      <c r="H44" s="5"/>
      <c r="I44" s="5"/>
      <c r="J44" s="175"/>
      <c r="L44" s="9" t="s">
        <v>36</v>
      </c>
      <c r="M44" s="171">
        <f>氏名18</f>
        <v>0</v>
      </c>
      <c r="N44" s="171"/>
      <c r="O44" s="5"/>
      <c r="P44" s="8"/>
      <c r="Q44" s="177"/>
      <c r="R44" s="8"/>
      <c r="S44" s="8"/>
      <c r="T44" s="177"/>
      <c r="U44" s="8"/>
    </row>
    <row r="45" spans="2:21" x14ac:dyDescent="0.15">
      <c r="B45" s="5"/>
      <c r="C45" s="172" t="s">
        <v>37</v>
      </c>
      <c r="D45" s="172"/>
      <c r="E45" s="172"/>
      <c r="F45" s="172"/>
      <c r="G45" s="172"/>
      <c r="H45" s="5"/>
      <c r="I45" s="5"/>
      <c r="J45" s="172" t="s">
        <v>37</v>
      </c>
      <c r="K45" s="172"/>
      <c r="L45" s="172"/>
      <c r="M45" s="172"/>
      <c r="N45" s="172"/>
      <c r="O45" s="5"/>
      <c r="P45" s="8"/>
      <c r="Q45" s="177"/>
      <c r="R45" s="8"/>
      <c r="S45" s="8"/>
      <c r="T45" s="177"/>
      <c r="U45" s="8"/>
    </row>
    <row r="46" spans="2:21" x14ac:dyDescent="0.15">
      <c r="B46" s="5"/>
      <c r="C46" s="11" t="s">
        <v>18</v>
      </c>
      <c r="D46" s="55" t="s">
        <v>38</v>
      </c>
      <c r="E46" s="170" t="str">
        <f>IF(発行年月日="","令和　年　月　日",発行年月日)</f>
        <v>令和　年　月　日</v>
      </c>
      <c r="F46" s="170"/>
      <c r="G46" s="12"/>
      <c r="H46" s="47"/>
      <c r="I46" s="47"/>
      <c r="J46" s="11" t="s">
        <v>18</v>
      </c>
      <c r="K46" s="55" t="s">
        <v>38</v>
      </c>
      <c r="L46" s="170" t="str">
        <f>IF(発行年月日="","令和　年　月　日",発行年月日)</f>
        <v>令和　年　月　日</v>
      </c>
      <c r="M46" s="170"/>
      <c r="N46" s="12"/>
      <c r="O46" s="5"/>
      <c r="P46" s="8"/>
      <c r="Q46" s="177"/>
      <c r="R46" s="8"/>
      <c r="S46" s="8"/>
      <c r="T46" s="177"/>
      <c r="U46" s="8"/>
    </row>
    <row r="47" spans="2:21" x14ac:dyDescent="0.15">
      <c r="B47" s="5"/>
      <c r="C47" s="11" t="s">
        <v>39</v>
      </c>
      <c r="D47" s="55" t="s">
        <v>38</v>
      </c>
      <c r="E47" s="170" t="str">
        <f>IF(有効期限="","令和　年　月　日",有効期限)</f>
        <v>令和　年　月　日</v>
      </c>
      <c r="F47" s="170"/>
      <c r="G47" s="12"/>
      <c r="H47" s="47"/>
      <c r="I47" s="47"/>
      <c r="J47" s="11" t="s">
        <v>39</v>
      </c>
      <c r="K47" s="55" t="s">
        <v>38</v>
      </c>
      <c r="L47" s="170" t="str">
        <f>IF(有効期限="","令和　年　月　日",有効期限)</f>
        <v>令和　年　月　日</v>
      </c>
      <c r="M47" s="170"/>
      <c r="N47" s="12"/>
      <c r="O47" s="5"/>
      <c r="P47" s="8"/>
      <c r="Q47" s="177"/>
      <c r="R47" s="8"/>
      <c r="S47" s="8"/>
      <c r="T47" s="177"/>
      <c r="U47" s="8"/>
    </row>
    <row r="48" spans="2:21" ht="20.25" customHeight="1" x14ac:dyDescent="0.2">
      <c r="B48" s="5"/>
      <c r="C48" s="180" t="s">
        <v>40</v>
      </c>
      <c r="D48" s="180"/>
      <c r="E48" s="180"/>
      <c r="F48" s="180"/>
      <c r="G48" s="13"/>
      <c r="H48" s="5"/>
      <c r="I48" s="5"/>
      <c r="J48" s="180" t="s">
        <v>40</v>
      </c>
      <c r="K48" s="180"/>
      <c r="L48" s="180"/>
      <c r="M48" s="180"/>
      <c r="N48" s="13"/>
      <c r="O48" s="5"/>
      <c r="P48" s="8"/>
      <c r="Q48" s="177"/>
      <c r="R48" s="8"/>
      <c r="S48" s="8"/>
      <c r="T48" s="177"/>
      <c r="U48" s="8"/>
    </row>
    <row r="49" spans="2:21" ht="9" customHeight="1" x14ac:dyDescent="0.15">
      <c r="B49" s="5"/>
      <c r="C49" s="5"/>
      <c r="D49" s="5"/>
      <c r="E49" s="6"/>
      <c r="F49" s="5"/>
      <c r="G49" s="5"/>
      <c r="H49" s="5"/>
      <c r="I49" s="5"/>
      <c r="J49" s="5"/>
      <c r="K49" s="5"/>
      <c r="L49" s="6"/>
      <c r="M49" s="5"/>
      <c r="N49" s="5"/>
      <c r="O49" s="5"/>
      <c r="P49" s="8"/>
      <c r="Q49" s="8"/>
      <c r="R49" s="8"/>
      <c r="S49" s="8"/>
      <c r="T49" s="8"/>
      <c r="U49" s="8"/>
    </row>
    <row r="50" spans="2:21" ht="9" customHeight="1" x14ac:dyDescent="0.15">
      <c r="B50" s="5"/>
      <c r="C50" s="5"/>
      <c r="D50" s="5"/>
      <c r="E50" s="6"/>
      <c r="F50" s="5"/>
      <c r="G50" s="5"/>
      <c r="H50" s="5"/>
      <c r="I50" s="5"/>
      <c r="J50" s="5"/>
      <c r="K50" s="5"/>
      <c r="L50" s="6"/>
      <c r="M50" s="5"/>
      <c r="N50" s="5"/>
      <c r="O50" s="5"/>
      <c r="P50" s="7"/>
      <c r="Q50" s="8"/>
      <c r="R50" s="8"/>
      <c r="S50" s="7"/>
      <c r="T50" s="8"/>
      <c r="U50" s="8"/>
    </row>
    <row r="51" spans="2:21" ht="13.5" customHeight="1" x14ac:dyDescent="0.15">
      <c r="B51" s="5"/>
      <c r="C51" s="173" t="s">
        <v>48</v>
      </c>
      <c r="E51" s="15"/>
      <c r="F51" s="5"/>
      <c r="G51" s="51">
        <f>番号19</f>
        <v>0</v>
      </c>
      <c r="H51" s="5"/>
      <c r="I51" s="15"/>
      <c r="J51" s="173" t="s">
        <v>48</v>
      </c>
      <c r="L51" s="15"/>
      <c r="M51" s="5"/>
      <c r="N51" s="51">
        <f>番号20</f>
        <v>0</v>
      </c>
      <c r="O51" s="5"/>
      <c r="P51" s="8"/>
      <c r="Q51" s="176" t="str">
        <f>Q3</f>
        <v>１　権利者の占有する土地、建物等に立ち入ろうとする場合は、あらかじめ当該
　土地、建物等の権利者の同意を得なければならない。
２　業務に従事するときはこの業務従事者証を常に携帯し、関係者の請求があっ
　たときは、これを提示しなければならない。
３　この業務従事者証の保管に注意し、他人に貸与若しくは譲渡し又は亡失する
　等のことは絶対あってはならない。
４　この業務従事者証に訂正を要する事由が生じたときは、直ちに局に届け出る
　こと。
５　この業務従事者証を損傷したときは、理由を付して速やかに局に届け出るこ
　と。
６　業務が完了したときは、速やかにこの業務従事者証を局に返納しなければな
　らない。
　この業務従事者証を拾得された方は、表面の受注者もしくは岡山市水道局ま
でご連絡をお願いします。（代表電話番号234-5959）</v>
      </c>
      <c r="R51" s="8"/>
      <c r="S51" s="8"/>
      <c r="T51" s="176" t="str">
        <f>Q3</f>
        <v>１　権利者の占有する土地、建物等に立ち入ろうとする場合は、あらかじめ当該
　土地、建物等の権利者の同意を得なければならない。
２　業務に従事するときはこの業務従事者証を常に携帯し、関係者の請求があっ
　たときは、これを提示しなければならない。
３　この業務従事者証の保管に注意し、他人に貸与若しくは譲渡し又は亡失する
　等のことは絶対あってはならない。
４　この業務従事者証に訂正を要する事由が生じたときは、直ちに局に届け出る
　こと。
５　この業務従事者証を損傷したときは、理由を付して速やかに局に届け出るこ
　と。
６　業務が完了したときは、速やかにこの業務従事者証を局に返納しなければな
　らない。
　この業務従事者証を拾得された方は、表面の受注者もしくは岡山市水道局ま
でご連絡をお願いします。（代表電話番号234-5959）</v>
      </c>
      <c r="U51" s="8"/>
    </row>
    <row r="52" spans="2:21" ht="23.25" customHeight="1" x14ac:dyDescent="0.2">
      <c r="B52" s="5"/>
      <c r="C52" s="174"/>
      <c r="E52" s="178" t="s">
        <v>35</v>
      </c>
      <c r="F52" s="178"/>
      <c r="G52" s="178"/>
      <c r="H52" s="5"/>
      <c r="I52" s="15"/>
      <c r="J52" s="174"/>
      <c r="L52" s="178" t="s">
        <v>35</v>
      </c>
      <c r="M52" s="178"/>
      <c r="N52" s="178"/>
      <c r="O52" s="5"/>
      <c r="P52" s="8"/>
      <c r="Q52" s="177"/>
      <c r="R52" s="8"/>
      <c r="S52" s="8"/>
      <c r="T52" s="177"/>
      <c r="U52" s="8"/>
    </row>
    <row r="53" spans="2:21" ht="13.5" customHeight="1" x14ac:dyDescent="0.15">
      <c r="B53" s="5"/>
      <c r="C53" s="174"/>
      <c r="E53" s="179">
        <f>業務種別</f>
        <v>0</v>
      </c>
      <c r="F53" s="179"/>
      <c r="G53" s="179"/>
      <c r="H53" s="5"/>
      <c r="I53" s="15"/>
      <c r="J53" s="174"/>
      <c r="L53" s="179">
        <f>業務種別</f>
        <v>0</v>
      </c>
      <c r="M53" s="179"/>
      <c r="N53" s="179"/>
      <c r="O53" s="5"/>
      <c r="P53" s="8"/>
      <c r="Q53" s="177"/>
      <c r="R53" s="8"/>
      <c r="S53" s="8"/>
      <c r="T53" s="177"/>
      <c r="U53" s="8"/>
    </row>
    <row r="54" spans="2:21" ht="15.75" customHeight="1" x14ac:dyDescent="0.15">
      <c r="B54" s="5"/>
      <c r="C54" s="174"/>
      <c r="E54" s="9" t="s">
        <v>22</v>
      </c>
      <c r="F54" s="171">
        <f>受注者</f>
        <v>0</v>
      </c>
      <c r="G54" s="171"/>
      <c r="H54" s="5"/>
      <c r="I54" s="15"/>
      <c r="J54" s="174"/>
      <c r="L54" s="9" t="s">
        <v>22</v>
      </c>
      <c r="M54" s="171">
        <f>受注者</f>
        <v>0</v>
      </c>
      <c r="N54" s="171"/>
      <c r="O54" s="5"/>
      <c r="P54" s="8"/>
      <c r="Q54" s="177"/>
      <c r="R54" s="8"/>
      <c r="S54" s="8"/>
      <c r="T54" s="177"/>
      <c r="U54" s="8"/>
    </row>
    <row r="55" spans="2:21" ht="13.5" customHeight="1" x14ac:dyDescent="0.15">
      <c r="B55" s="5"/>
      <c r="C55" s="174"/>
      <c r="E55" s="55" t="s">
        <v>24</v>
      </c>
      <c r="F55" s="181">
        <f>ふり19</f>
        <v>0</v>
      </c>
      <c r="G55" s="181"/>
      <c r="H55" s="5"/>
      <c r="I55" s="15"/>
      <c r="J55" s="174"/>
      <c r="L55" s="55" t="s">
        <v>24</v>
      </c>
      <c r="M55" s="181">
        <f>ふり20</f>
        <v>0</v>
      </c>
      <c r="N55" s="181"/>
      <c r="O55" s="5"/>
      <c r="P55" s="8"/>
      <c r="Q55" s="177"/>
      <c r="R55" s="8"/>
      <c r="S55" s="8"/>
      <c r="T55" s="177"/>
      <c r="U55" s="8"/>
    </row>
    <row r="56" spans="2:21" ht="13.5" customHeight="1" x14ac:dyDescent="0.15">
      <c r="B56" s="5"/>
      <c r="C56" s="175"/>
      <c r="E56" s="9" t="s">
        <v>36</v>
      </c>
      <c r="F56" s="171">
        <f>氏名19</f>
        <v>0</v>
      </c>
      <c r="G56" s="171"/>
      <c r="H56" s="5"/>
      <c r="I56" s="15"/>
      <c r="J56" s="175"/>
      <c r="L56" s="9" t="s">
        <v>36</v>
      </c>
      <c r="M56" s="171">
        <f>氏名20</f>
        <v>0</v>
      </c>
      <c r="N56" s="171"/>
      <c r="O56" s="5"/>
      <c r="P56" s="8"/>
      <c r="Q56" s="177"/>
      <c r="R56" s="8"/>
      <c r="S56" s="8"/>
      <c r="T56" s="177"/>
      <c r="U56" s="8"/>
    </row>
    <row r="57" spans="2:21" x14ac:dyDescent="0.15">
      <c r="B57" s="5"/>
      <c r="C57" s="172" t="s">
        <v>37</v>
      </c>
      <c r="D57" s="172"/>
      <c r="E57" s="172"/>
      <c r="F57" s="172"/>
      <c r="G57" s="172"/>
      <c r="H57" s="5"/>
      <c r="I57" s="5"/>
      <c r="J57" s="172" t="s">
        <v>37</v>
      </c>
      <c r="K57" s="172"/>
      <c r="L57" s="172"/>
      <c r="M57" s="172"/>
      <c r="N57" s="172"/>
      <c r="O57" s="5"/>
      <c r="P57" s="8"/>
      <c r="Q57" s="177"/>
      <c r="R57" s="8"/>
      <c r="S57" s="8"/>
      <c r="T57" s="177"/>
      <c r="U57" s="8"/>
    </row>
    <row r="58" spans="2:21" x14ac:dyDescent="0.15">
      <c r="B58" s="5"/>
      <c r="C58" s="11" t="s">
        <v>18</v>
      </c>
      <c r="D58" s="55" t="s">
        <v>38</v>
      </c>
      <c r="E58" s="170" t="str">
        <f>IF(発行年月日="","令和　年　月　日",発行年月日)</f>
        <v>令和　年　月　日</v>
      </c>
      <c r="F58" s="170"/>
      <c r="G58" s="12"/>
      <c r="H58" s="47"/>
      <c r="I58" s="47"/>
      <c r="J58" s="11" t="s">
        <v>18</v>
      </c>
      <c r="K58" s="55" t="s">
        <v>38</v>
      </c>
      <c r="L58" s="170" t="str">
        <f>IF(発行年月日="","令和　年　月　日",発行年月日)</f>
        <v>令和　年　月　日</v>
      </c>
      <c r="M58" s="170"/>
      <c r="N58" s="12"/>
      <c r="O58" s="5"/>
      <c r="P58" s="8"/>
      <c r="Q58" s="177"/>
      <c r="R58" s="8"/>
      <c r="S58" s="8"/>
      <c r="T58" s="177"/>
      <c r="U58" s="8"/>
    </row>
    <row r="59" spans="2:21" x14ac:dyDescent="0.15">
      <c r="B59" s="5"/>
      <c r="C59" s="11" t="s">
        <v>39</v>
      </c>
      <c r="D59" s="55" t="s">
        <v>38</v>
      </c>
      <c r="E59" s="170" t="str">
        <f>IF(有効期限="","令和　年　月　日",有効期限)</f>
        <v>令和　年　月　日</v>
      </c>
      <c r="F59" s="170"/>
      <c r="G59" s="12"/>
      <c r="H59" s="47"/>
      <c r="I59" s="47"/>
      <c r="J59" s="11" t="s">
        <v>39</v>
      </c>
      <c r="K59" s="55" t="s">
        <v>38</v>
      </c>
      <c r="L59" s="170" t="str">
        <f>IF(有効期限="","令和　年　月　日",有効期限)</f>
        <v>令和　年　月　日</v>
      </c>
      <c r="M59" s="170"/>
      <c r="N59" s="12"/>
      <c r="O59" s="5"/>
      <c r="P59" s="8"/>
      <c r="Q59" s="177"/>
      <c r="R59" s="8"/>
      <c r="S59" s="8"/>
      <c r="T59" s="177"/>
      <c r="U59" s="8"/>
    </row>
    <row r="60" spans="2:21" ht="20.25" customHeight="1" x14ac:dyDescent="0.2">
      <c r="B60" s="5"/>
      <c r="C60" s="180" t="s">
        <v>40</v>
      </c>
      <c r="D60" s="180"/>
      <c r="E60" s="180"/>
      <c r="F60" s="180"/>
      <c r="G60" s="13"/>
      <c r="H60" s="5"/>
      <c r="I60" s="5"/>
      <c r="J60" s="180" t="s">
        <v>40</v>
      </c>
      <c r="K60" s="180"/>
      <c r="L60" s="180"/>
      <c r="M60" s="180"/>
      <c r="N60" s="13"/>
      <c r="O60" s="5"/>
      <c r="P60" s="8"/>
      <c r="Q60" s="177"/>
      <c r="R60" s="8"/>
      <c r="S60" s="8"/>
      <c r="T60" s="177"/>
      <c r="U60" s="8"/>
    </row>
    <row r="61" spans="2:21" ht="9" customHeight="1" x14ac:dyDescent="0.15">
      <c r="B61" s="5"/>
      <c r="C61" s="5"/>
      <c r="D61" s="5"/>
      <c r="E61" s="6"/>
      <c r="F61" s="5"/>
      <c r="G61" s="5"/>
      <c r="H61" s="5"/>
      <c r="I61" s="5"/>
      <c r="J61" s="5"/>
      <c r="K61" s="5"/>
      <c r="L61" s="6"/>
      <c r="M61" s="5"/>
      <c r="N61" s="5"/>
      <c r="O61" s="5"/>
      <c r="P61" s="8"/>
      <c r="Q61" s="8"/>
      <c r="R61" s="8"/>
      <c r="S61" s="8"/>
      <c r="T61" s="8"/>
      <c r="U61" s="8"/>
    </row>
    <row r="64" spans="2:21" x14ac:dyDescent="0.15">
      <c r="B64" s="4"/>
      <c r="C64" s="4"/>
      <c r="D64" s="4"/>
    </row>
    <row r="65" spans="2:4" x14ac:dyDescent="0.15">
      <c r="B65" s="4"/>
      <c r="C65" s="45"/>
      <c r="D65" s="4"/>
    </row>
    <row r="66" spans="2:4" x14ac:dyDescent="0.15">
      <c r="B66" s="4"/>
      <c r="C66" s="45"/>
      <c r="D66" s="4"/>
    </row>
    <row r="67" spans="2:4" x14ac:dyDescent="0.15">
      <c r="B67" s="4"/>
      <c r="C67" s="45"/>
      <c r="D67" s="4"/>
    </row>
    <row r="68" spans="2:4" x14ac:dyDescent="0.15">
      <c r="B68" s="4"/>
      <c r="C68" s="45"/>
      <c r="D68" s="4"/>
    </row>
    <row r="69" spans="2:4" x14ac:dyDescent="0.15">
      <c r="B69" s="4"/>
      <c r="C69" s="45"/>
      <c r="D69" s="4"/>
    </row>
    <row r="70" spans="2:4" x14ac:dyDescent="0.15">
      <c r="B70" s="4"/>
      <c r="C70" s="45"/>
      <c r="D70" s="4"/>
    </row>
    <row r="71" spans="2:4" x14ac:dyDescent="0.15">
      <c r="B71" s="4"/>
      <c r="C71" s="4"/>
      <c r="D71" s="4"/>
    </row>
  </sheetData>
  <sheetProtection selectLockedCells="1"/>
  <protectedRanges>
    <protectedRange sqref="C3 J3 C15 J15 C27 J27 C39 J39 C51 J51" name="従事者証画像貼付枠"/>
  </protectedRanges>
  <mergeCells count="110">
    <mergeCell ref="C57:G57"/>
    <mergeCell ref="J57:N57"/>
    <mergeCell ref="C51:C56"/>
    <mergeCell ref="J51:J56"/>
    <mergeCell ref="Q51:Q60"/>
    <mergeCell ref="T51:T60"/>
    <mergeCell ref="E52:G52"/>
    <mergeCell ref="L52:N52"/>
    <mergeCell ref="E53:G53"/>
    <mergeCell ref="L53:N53"/>
    <mergeCell ref="F54:G54"/>
    <mergeCell ref="M54:N54"/>
    <mergeCell ref="E59:F59"/>
    <mergeCell ref="L59:M59"/>
    <mergeCell ref="C60:F60"/>
    <mergeCell ref="J60:M60"/>
    <mergeCell ref="E46:F46"/>
    <mergeCell ref="L46:M46"/>
    <mergeCell ref="E47:F47"/>
    <mergeCell ref="L47:M47"/>
    <mergeCell ref="C48:F48"/>
    <mergeCell ref="J48:M48"/>
    <mergeCell ref="T39:T48"/>
    <mergeCell ref="E58:F58"/>
    <mergeCell ref="L58:M58"/>
    <mergeCell ref="F55:G55"/>
    <mergeCell ref="M55:N55"/>
    <mergeCell ref="F56:G56"/>
    <mergeCell ref="C45:G45"/>
    <mergeCell ref="J45:N45"/>
    <mergeCell ref="C39:C44"/>
    <mergeCell ref="J39:J44"/>
    <mergeCell ref="Q39:Q48"/>
    <mergeCell ref="E40:G40"/>
    <mergeCell ref="L40:N40"/>
    <mergeCell ref="E41:G41"/>
    <mergeCell ref="L41:N41"/>
    <mergeCell ref="F42:G42"/>
    <mergeCell ref="M42:N42"/>
    <mergeCell ref="M56:N56"/>
    <mergeCell ref="M32:N32"/>
    <mergeCell ref="C33:G33"/>
    <mergeCell ref="J33:N33"/>
    <mergeCell ref="C27:C32"/>
    <mergeCell ref="J27:J32"/>
    <mergeCell ref="F43:G43"/>
    <mergeCell ref="M43:N43"/>
    <mergeCell ref="F44:G44"/>
    <mergeCell ref="M44:N44"/>
    <mergeCell ref="Q27:Q36"/>
    <mergeCell ref="T27:T36"/>
    <mergeCell ref="E28:G28"/>
    <mergeCell ref="L28:N28"/>
    <mergeCell ref="E29:G29"/>
    <mergeCell ref="L29:N29"/>
    <mergeCell ref="F30:G30"/>
    <mergeCell ref="M30:N30"/>
    <mergeCell ref="E22:F22"/>
    <mergeCell ref="L22:M22"/>
    <mergeCell ref="E23:F23"/>
    <mergeCell ref="L23:M23"/>
    <mergeCell ref="C24:F24"/>
    <mergeCell ref="J24:M24"/>
    <mergeCell ref="T15:T24"/>
    <mergeCell ref="E34:F34"/>
    <mergeCell ref="L34:M34"/>
    <mergeCell ref="E35:F35"/>
    <mergeCell ref="L35:M35"/>
    <mergeCell ref="C36:F36"/>
    <mergeCell ref="J36:M36"/>
    <mergeCell ref="F31:G31"/>
    <mergeCell ref="M31:N31"/>
    <mergeCell ref="F32:G32"/>
    <mergeCell ref="F19:G19"/>
    <mergeCell ref="M19:N19"/>
    <mergeCell ref="F20:G20"/>
    <mergeCell ref="M20:N20"/>
    <mergeCell ref="C21:G21"/>
    <mergeCell ref="J21:N21"/>
    <mergeCell ref="C15:C20"/>
    <mergeCell ref="J15:J20"/>
    <mergeCell ref="Q15:Q24"/>
    <mergeCell ref="E16:G16"/>
    <mergeCell ref="L16:N16"/>
    <mergeCell ref="E17:G17"/>
    <mergeCell ref="L17:N17"/>
    <mergeCell ref="F18:G18"/>
    <mergeCell ref="M18:N18"/>
    <mergeCell ref="Q3:Q12"/>
    <mergeCell ref="T3:T12"/>
    <mergeCell ref="E4:G4"/>
    <mergeCell ref="L4:N4"/>
    <mergeCell ref="E5:G5"/>
    <mergeCell ref="L5:N5"/>
    <mergeCell ref="F6:G6"/>
    <mergeCell ref="M6:N6"/>
    <mergeCell ref="E10:F10"/>
    <mergeCell ref="L10:M10"/>
    <mergeCell ref="E11:F11"/>
    <mergeCell ref="L11:M11"/>
    <mergeCell ref="C12:F12"/>
    <mergeCell ref="J12:M12"/>
    <mergeCell ref="F7:G7"/>
    <mergeCell ref="M7:N7"/>
    <mergeCell ref="F8:G8"/>
    <mergeCell ref="M8:N8"/>
    <mergeCell ref="C9:G9"/>
    <mergeCell ref="J9:N9"/>
    <mergeCell ref="C3:C8"/>
    <mergeCell ref="J3:J8"/>
  </mergeCells>
  <phoneticPr fontId="1"/>
  <pageMargins left="0.55118110236220474" right="0.55118110236220474" top="0.43307086614173229" bottom="0.43307086614173229" header="0.31496062992125984" footer="0.31496062992125984"/>
  <pageSetup paperSize="9" scale="98"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E21E9B-6BB0-40B2-9BC4-B6EFBFDA4270}">
  <dimension ref="B1:U71"/>
  <sheetViews>
    <sheetView showGridLines="0" showZeros="0" view="pageBreakPreview" zoomScaleNormal="100" zoomScaleSheetLayoutView="100" workbookViewId="0">
      <selection activeCell="M54" sqref="M54:N54"/>
    </sheetView>
  </sheetViews>
  <sheetFormatPr defaultColWidth="8.7265625" defaultRowHeight="13.5" x14ac:dyDescent="0.15"/>
  <cols>
    <col min="1" max="1" width="1.08984375" style="4" customWidth="1"/>
    <col min="2" max="2" width="1.08984375" style="2" customWidth="1"/>
    <col min="3" max="3" width="8.36328125" style="2" customWidth="1"/>
    <col min="4" max="4" width="1.08984375" style="2" customWidth="1"/>
    <col min="5" max="5" width="3.7265625" style="3" customWidth="1"/>
    <col min="6" max="6" width="11.6328125" style="2" customWidth="1"/>
    <col min="7" max="7" width="4.54296875" style="2" customWidth="1"/>
    <col min="8" max="8" width="1.08984375" style="4" customWidth="1"/>
    <col min="9" max="9" width="1.26953125" style="2" customWidth="1"/>
    <col min="10" max="10" width="8.36328125" style="2" customWidth="1"/>
    <col min="11" max="11" width="1.08984375" style="2" customWidth="1"/>
    <col min="12" max="12" width="3.7265625" style="3" customWidth="1"/>
    <col min="13" max="13" width="11.6328125" style="2" customWidth="1"/>
    <col min="14" max="14" width="4.54296875" style="2" customWidth="1"/>
    <col min="15" max="15" width="1.08984375" style="4" customWidth="1"/>
    <col min="16" max="16" width="1.54296875" style="2" customWidth="1"/>
    <col min="17" max="17" width="28.26953125" style="2" customWidth="1"/>
    <col min="18" max="18" width="1.54296875" style="4" customWidth="1"/>
    <col min="19" max="19" width="1.7265625" style="2" customWidth="1"/>
    <col min="20" max="20" width="28.26953125" style="2" customWidth="1"/>
    <col min="21" max="21" width="1.54296875" style="4" customWidth="1"/>
    <col min="22" max="22" width="8.7265625" style="4"/>
    <col min="23" max="23" width="45.453125" style="4" customWidth="1"/>
    <col min="24" max="24" width="17.6328125" style="4" customWidth="1"/>
    <col min="25" max="16384" width="8.7265625" style="4"/>
  </cols>
  <sheetData>
    <row r="1" spans="2:21" ht="22.5" customHeight="1" x14ac:dyDescent="0.15">
      <c r="C1" s="46" t="s">
        <v>42</v>
      </c>
    </row>
    <row r="2" spans="2:21" ht="9" customHeight="1" x14ac:dyDescent="0.15">
      <c r="D2" s="5"/>
      <c r="E2" s="6"/>
      <c r="F2" s="5"/>
      <c r="G2" s="5"/>
      <c r="H2" s="5"/>
      <c r="I2" s="5"/>
      <c r="J2" s="5"/>
      <c r="K2" s="5"/>
      <c r="L2" s="6"/>
      <c r="M2" s="5"/>
      <c r="N2" s="5"/>
      <c r="O2" s="5"/>
      <c r="P2" s="7"/>
      <c r="Q2" s="8"/>
      <c r="R2" s="8"/>
      <c r="S2" s="7"/>
      <c r="T2" s="8"/>
      <c r="U2" s="8"/>
    </row>
    <row r="3" spans="2:21" ht="13.5" customHeight="1" x14ac:dyDescent="0.15">
      <c r="C3" s="173" t="s">
        <v>48</v>
      </c>
      <c r="E3" s="6"/>
      <c r="F3" s="5"/>
      <c r="G3" s="51">
        <f>番号21</f>
        <v>0</v>
      </c>
      <c r="H3" s="5"/>
      <c r="I3" s="5"/>
      <c r="J3" s="173" t="s">
        <v>48</v>
      </c>
      <c r="L3" s="6"/>
      <c r="M3" s="5"/>
      <c r="N3" s="51">
        <f>番号22</f>
        <v>0</v>
      </c>
      <c r="O3" s="5"/>
      <c r="P3" s="8"/>
      <c r="Q3" s="176" t="s">
        <v>44</v>
      </c>
      <c r="R3" s="8"/>
      <c r="S3" s="8"/>
      <c r="T3" s="176" t="str">
        <f>Q3</f>
        <v>１　権利者の占有する土地、建物等に立ち入ろうとする場合は、あらかじめ当該
　土地、建物等の権利者の同意を得なければならない。
２　業務に従事するときはこの業務従事者証を常に携帯し、関係者の請求があっ
　たときは、これを提示しなければならない。
３　この業務従事者証の保管に注意し、他人に貸与若しくは譲渡し又は亡失する
　等のことは絶対あってはならない。
４　この業務従事者証に訂正を要する事由が生じたときは、直ちに局に届け出る
　こと。
５　この業務従事者証を損傷したときは、理由を付して速やかに局に届け出るこ
　と。
６　業務が完了したときは、速やかにこの業務従事者証を局に返納しなければな
　らない。
　この業務従事者証を拾得された方は、表面の受注者もしくは岡山市水道局ま
でご連絡をお願いします。（代表電話番号234-5959）</v>
      </c>
      <c r="U3" s="8"/>
    </row>
    <row r="4" spans="2:21" ht="23.25" customHeight="1" x14ac:dyDescent="0.2">
      <c r="C4" s="174"/>
      <c r="E4" s="178" t="s">
        <v>35</v>
      </c>
      <c r="F4" s="178"/>
      <c r="G4" s="178"/>
      <c r="H4" s="5"/>
      <c r="I4" s="5"/>
      <c r="J4" s="174"/>
      <c r="L4" s="178" t="s">
        <v>35</v>
      </c>
      <c r="M4" s="178"/>
      <c r="N4" s="178"/>
      <c r="O4" s="5"/>
      <c r="P4" s="8"/>
      <c r="Q4" s="177"/>
      <c r="R4" s="8"/>
      <c r="S4" s="8"/>
      <c r="T4" s="177"/>
      <c r="U4" s="8"/>
    </row>
    <row r="5" spans="2:21" ht="13.5" customHeight="1" x14ac:dyDescent="0.15">
      <c r="C5" s="174"/>
      <c r="E5" s="179">
        <f>業務種別</f>
        <v>0</v>
      </c>
      <c r="F5" s="179"/>
      <c r="G5" s="179"/>
      <c r="H5" s="5"/>
      <c r="I5" s="5"/>
      <c r="J5" s="174"/>
      <c r="L5" s="179">
        <f>業務種別</f>
        <v>0</v>
      </c>
      <c r="M5" s="179"/>
      <c r="N5" s="179"/>
      <c r="O5" s="5"/>
      <c r="P5" s="8"/>
      <c r="Q5" s="177"/>
      <c r="R5" s="8"/>
      <c r="S5" s="8"/>
      <c r="T5" s="177"/>
      <c r="U5" s="8"/>
    </row>
    <row r="6" spans="2:21" ht="15.75" customHeight="1" x14ac:dyDescent="0.15">
      <c r="C6" s="174"/>
      <c r="E6" s="9" t="s">
        <v>22</v>
      </c>
      <c r="F6" s="171">
        <f>受注者</f>
        <v>0</v>
      </c>
      <c r="G6" s="171"/>
      <c r="H6" s="5"/>
      <c r="I6" s="5"/>
      <c r="J6" s="174"/>
      <c r="L6" s="9" t="s">
        <v>22</v>
      </c>
      <c r="M6" s="171">
        <f>受注者</f>
        <v>0</v>
      </c>
      <c r="N6" s="171"/>
      <c r="O6" s="5"/>
      <c r="P6" s="8"/>
      <c r="Q6" s="177"/>
      <c r="R6" s="8"/>
      <c r="S6" s="8"/>
      <c r="T6" s="177"/>
      <c r="U6" s="8"/>
    </row>
    <row r="7" spans="2:21" ht="13.5" customHeight="1" x14ac:dyDescent="0.15">
      <c r="C7" s="174"/>
      <c r="E7" s="55" t="s">
        <v>24</v>
      </c>
      <c r="F7" s="181">
        <f>ふり21</f>
        <v>0</v>
      </c>
      <c r="G7" s="181"/>
      <c r="H7" s="5"/>
      <c r="I7" s="5"/>
      <c r="J7" s="174"/>
      <c r="L7" s="55" t="s">
        <v>24</v>
      </c>
      <c r="M7" s="181">
        <f>ふり22</f>
        <v>0</v>
      </c>
      <c r="N7" s="181"/>
      <c r="O7" s="5"/>
      <c r="P7" s="8"/>
      <c r="Q7" s="177"/>
      <c r="R7" s="8"/>
      <c r="S7" s="8"/>
      <c r="T7" s="177"/>
      <c r="U7" s="8"/>
    </row>
    <row r="8" spans="2:21" ht="13.5" customHeight="1" x14ac:dyDescent="0.15">
      <c r="C8" s="175"/>
      <c r="E8" s="9" t="s">
        <v>36</v>
      </c>
      <c r="F8" s="171">
        <f>氏名21</f>
        <v>0</v>
      </c>
      <c r="G8" s="171"/>
      <c r="H8" s="5"/>
      <c r="I8" s="5"/>
      <c r="J8" s="175"/>
      <c r="L8" s="9" t="s">
        <v>36</v>
      </c>
      <c r="M8" s="171">
        <f>氏名22</f>
        <v>0</v>
      </c>
      <c r="N8" s="171"/>
      <c r="O8" s="5"/>
      <c r="P8" s="8"/>
      <c r="Q8" s="177"/>
      <c r="R8" s="8"/>
      <c r="S8" s="8"/>
      <c r="T8" s="177"/>
      <c r="U8" s="8"/>
    </row>
    <row r="9" spans="2:21" x14ac:dyDescent="0.15">
      <c r="B9" s="5"/>
      <c r="C9" s="172" t="s">
        <v>37</v>
      </c>
      <c r="D9" s="172"/>
      <c r="E9" s="172"/>
      <c r="F9" s="172"/>
      <c r="G9" s="172"/>
      <c r="H9" s="5"/>
      <c r="I9" s="5"/>
      <c r="J9" s="172" t="s">
        <v>37</v>
      </c>
      <c r="K9" s="172"/>
      <c r="L9" s="172"/>
      <c r="M9" s="172"/>
      <c r="N9" s="172"/>
      <c r="O9" s="5"/>
      <c r="P9" s="8"/>
      <c r="Q9" s="177"/>
      <c r="R9" s="8"/>
      <c r="S9" s="8"/>
      <c r="T9" s="177"/>
      <c r="U9" s="8"/>
    </row>
    <row r="10" spans="2:21" x14ac:dyDescent="0.15">
      <c r="B10" s="5"/>
      <c r="C10" s="11" t="s">
        <v>18</v>
      </c>
      <c r="D10" s="55" t="s">
        <v>38</v>
      </c>
      <c r="E10" s="170" t="str">
        <f>IF(発行年月日="","令和　年　月　日",発行年月日)</f>
        <v>令和　年　月　日</v>
      </c>
      <c r="F10" s="170"/>
      <c r="G10" s="12"/>
      <c r="H10" s="47"/>
      <c r="I10" s="47"/>
      <c r="J10" s="11" t="s">
        <v>18</v>
      </c>
      <c r="K10" s="55" t="s">
        <v>38</v>
      </c>
      <c r="L10" s="170" t="str">
        <f>IF(発行年月日="","令和　年　月　日",発行年月日)</f>
        <v>令和　年　月　日</v>
      </c>
      <c r="M10" s="170"/>
      <c r="N10" s="12"/>
      <c r="O10" s="5"/>
      <c r="P10" s="8"/>
      <c r="Q10" s="177"/>
      <c r="R10" s="8"/>
      <c r="S10" s="8"/>
      <c r="T10" s="177"/>
      <c r="U10" s="8"/>
    </row>
    <row r="11" spans="2:21" x14ac:dyDescent="0.15">
      <c r="B11" s="5"/>
      <c r="C11" s="11" t="s">
        <v>39</v>
      </c>
      <c r="D11" s="55" t="s">
        <v>38</v>
      </c>
      <c r="E11" s="170" t="str">
        <f>IF(有効期限="","令和　年　月　日",有効期限)</f>
        <v>令和　年　月　日</v>
      </c>
      <c r="F11" s="170"/>
      <c r="G11" s="12"/>
      <c r="H11" s="47"/>
      <c r="I11" s="47"/>
      <c r="J11" s="11" t="s">
        <v>39</v>
      </c>
      <c r="K11" s="55" t="s">
        <v>38</v>
      </c>
      <c r="L11" s="170" t="str">
        <f>IF(有効期限="","令和　年　月　日",有効期限)</f>
        <v>令和　年　月　日</v>
      </c>
      <c r="M11" s="170"/>
      <c r="N11" s="12"/>
      <c r="O11" s="5"/>
      <c r="P11" s="8"/>
      <c r="Q11" s="177"/>
      <c r="R11" s="8"/>
      <c r="S11" s="8"/>
      <c r="T11" s="177"/>
      <c r="U11" s="8"/>
    </row>
    <row r="12" spans="2:21" ht="20.25" customHeight="1" x14ac:dyDescent="0.2">
      <c r="B12" s="5"/>
      <c r="C12" s="180" t="s">
        <v>40</v>
      </c>
      <c r="D12" s="180"/>
      <c r="E12" s="180"/>
      <c r="F12" s="180"/>
      <c r="G12" s="13"/>
      <c r="H12" s="5"/>
      <c r="I12" s="5"/>
      <c r="J12" s="180" t="s">
        <v>40</v>
      </c>
      <c r="K12" s="180"/>
      <c r="L12" s="180"/>
      <c r="M12" s="180"/>
      <c r="N12" s="13"/>
      <c r="O12" s="5"/>
      <c r="P12" s="8"/>
      <c r="Q12" s="177"/>
      <c r="R12" s="8"/>
      <c r="S12" s="8"/>
      <c r="T12" s="177"/>
      <c r="U12" s="8"/>
    </row>
    <row r="13" spans="2:21" ht="9" customHeight="1" x14ac:dyDescent="0.15">
      <c r="B13" s="5"/>
      <c r="C13" s="5"/>
      <c r="D13" s="5"/>
      <c r="E13" s="6"/>
      <c r="F13" s="5"/>
      <c r="G13" s="5"/>
      <c r="H13" s="5"/>
      <c r="I13" s="5"/>
      <c r="J13" s="5"/>
      <c r="K13" s="5"/>
      <c r="L13" s="6"/>
      <c r="M13" s="5"/>
      <c r="N13" s="5"/>
      <c r="O13" s="5"/>
      <c r="P13" s="8"/>
      <c r="Q13" s="8"/>
      <c r="R13" s="8"/>
      <c r="S13" s="8"/>
      <c r="T13" s="8"/>
      <c r="U13" s="8"/>
    </row>
    <row r="14" spans="2:21" ht="9" customHeight="1" x14ac:dyDescent="0.15">
      <c r="B14" s="5"/>
      <c r="C14" s="5"/>
      <c r="D14" s="5"/>
      <c r="E14" s="6"/>
      <c r="F14" s="5"/>
      <c r="G14" s="5"/>
      <c r="H14" s="5"/>
      <c r="I14" s="5"/>
      <c r="J14" s="5"/>
      <c r="K14" s="5"/>
      <c r="L14" s="6"/>
      <c r="M14" s="5"/>
      <c r="N14" s="5"/>
      <c r="O14" s="5"/>
      <c r="P14" s="7"/>
      <c r="Q14" s="8"/>
      <c r="R14" s="8"/>
      <c r="S14" s="7"/>
      <c r="T14" s="8"/>
      <c r="U14" s="8"/>
    </row>
    <row r="15" spans="2:21" ht="13.5" customHeight="1" x14ac:dyDescent="0.15">
      <c r="B15" s="5"/>
      <c r="C15" s="173" t="s">
        <v>48</v>
      </c>
      <c r="E15" s="6"/>
      <c r="F15" s="5"/>
      <c r="G15" s="51">
        <f>番号23</f>
        <v>0</v>
      </c>
      <c r="H15" s="5"/>
      <c r="I15" s="5"/>
      <c r="J15" s="173" t="s">
        <v>48</v>
      </c>
      <c r="L15" s="14"/>
      <c r="M15" s="5"/>
      <c r="N15" s="51">
        <f>番号24</f>
        <v>0</v>
      </c>
      <c r="O15" s="5"/>
      <c r="P15" s="8"/>
      <c r="Q15" s="176" t="str">
        <f>Q3</f>
        <v>１　権利者の占有する土地、建物等に立ち入ろうとする場合は、あらかじめ当該
　土地、建物等の権利者の同意を得なければならない。
２　業務に従事するときはこの業務従事者証を常に携帯し、関係者の請求があっ
　たときは、これを提示しなければならない。
３　この業務従事者証の保管に注意し、他人に貸与若しくは譲渡し又は亡失する
　等のことは絶対あってはならない。
４　この業務従事者証に訂正を要する事由が生じたときは、直ちに局に届け出る
　こと。
５　この業務従事者証を損傷したときは、理由を付して速やかに局に届け出るこ
　と。
６　業務が完了したときは、速やかにこの業務従事者証を局に返納しなければな
　らない。
　この業務従事者証を拾得された方は、表面の受注者もしくは岡山市水道局ま
でご連絡をお願いします。（代表電話番号234-5959）</v>
      </c>
      <c r="R15" s="8"/>
      <c r="S15" s="8"/>
      <c r="T15" s="176" t="str">
        <f>Q3</f>
        <v>１　権利者の占有する土地、建物等に立ち入ろうとする場合は、あらかじめ当該
　土地、建物等の権利者の同意を得なければならない。
２　業務に従事するときはこの業務従事者証を常に携帯し、関係者の請求があっ
　たときは、これを提示しなければならない。
３　この業務従事者証の保管に注意し、他人に貸与若しくは譲渡し又は亡失する
　等のことは絶対あってはならない。
４　この業務従事者証に訂正を要する事由が生じたときは、直ちに局に届け出る
　こと。
５　この業務従事者証を損傷したときは、理由を付して速やかに局に届け出るこ
　と。
６　業務が完了したときは、速やかにこの業務従事者証を局に返納しなければな
　らない。
　この業務従事者証を拾得された方は、表面の受注者もしくは岡山市水道局ま
でご連絡をお願いします。（代表電話番号234-5959）</v>
      </c>
      <c r="U15" s="8"/>
    </row>
    <row r="16" spans="2:21" ht="23.25" customHeight="1" x14ac:dyDescent="0.2">
      <c r="B16" s="5"/>
      <c r="C16" s="174"/>
      <c r="E16" s="178" t="s">
        <v>35</v>
      </c>
      <c r="F16" s="178"/>
      <c r="G16" s="178"/>
      <c r="H16" s="5"/>
      <c r="I16" s="5"/>
      <c r="J16" s="174"/>
      <c r="L16" s="178" t="s">
        <v>35</v>
      </c>
      <c r="M16" s="178"/>
      <c r="N16" s="178"/>
      <c r="O16" s="5"/>
      <c r="P16" s="8"/>
      <c r="Q16" s="177"/>
      <c r="R16" s="8"/>
      <c r="S16" s="8"/>
      <c r="T16" s="177"/>
      <c r="U16" s="8"/>
    </row>
    <row r="17" spans="2:21" ht="13.5" customHeight="1" x14ac:dyDescent="0.15">
      <c r="B17" s="5"/>
      <c r="C17" s="174"/>
      <c r="E17" s="179">
        <f>業務種別</f>
        <v>0</v>
      </c>
      <c r="F17" s="179"/>
      <c r="G17" s="179"/>
      <c r="H17" s="5"/>
      <c r="I17" s="5"/>
      <c r="J17" s="174"/>
      <c r="L17" s="179">
        <f>業務種別</f>
        <v>0</v>
      </c>
      <c r="M17" s="179"/>
      <c r="N17" s="179"/>
      <c r="O17" s="5"/>
      <c r="P17" s="8"/>
      <c r="Q17" s="177"/>
      <c r="R17" s="8"/>
      <c r="S17" s="8"/>
      <c r="T17" s="177"/>
      <c r="U17" s="8"/>
    </row>
    <row r="18" spans="2:21" ht="15.75" customHeight="1" x14ac:dyDescent="0.15">
      <c r="B18" s="5"/>
      <c r="C18" s="174"/>
      <c r="E18" s="9" t="s">
        <v>22</v>
      </c>
      <c r="F18" s="171">
        <f>受注者</f>
        <v>0</v>
      </c>
      <c r="G18" s="171"/>
      <c r="H18" s="5"/>
      <c r="I18" s="5"/>
      <c r="J18" s="174"/>
      <c r="L18" s="9" t="s">
        <v>22</v>
      </c>
      <c r="M18" s="171">
        <f>受注者</f>
        <v>0</v>
      </c>
      <c r="N18" s="171"/>
      <c r="O18" s="5"/>
      <c r="P18" s="8"/>
      <c r="Q18" s="177"/>
      <c r="R18" s="8"/>
      <c r="S18" s="8"/>
      <c r="T18" s="177"/>
      <c r="U18" s="8"/>
    </row>
    <row r="19" spans="2:21" ht="13.5" customHeight="1" x14ac:dyDescent="0.15">
      <c r="B19" s="5"/>
      <c r="C19" s="174"/>
      <c r="E19" s="55" t="s">
        <v>24</v>
      </c>
      <c r="F19" s="181">
        <f>ふり23</f>
        <v>0</v>
      </c>
      <c r="G19" s="181"/>
      <c r="H19" s="5"/>
      <c r="I19" s="5"/>
      <c r="J19" s="174"/>
      <c r="L19" s="55" t="s">
        <v>24</v>
      </c>
      <c r="M19" s="181">
        <f>ふり24</f>
        <v>0</v>
      </c>
      <c r="N19" s="181"/>
      <c r="O19" s="5"/>
      <c r="P19" s="8"/>
      <c r="Q19" s="177"/>
      <c r="R19" s="8"/>
      <c r="S19" s="8"/>
      <c r="T19" s="177"/>
      <c r="U19" s="8"/>
    </row>
    <row r="20" spans="2:21" ht="13.5" customHeight="1" x14ac:dyDescent="0.15">
      <c r="B20" s="5"/>
      <c r="C20" s="175"/>
      <c r="E20" s="9" t="s">
        <v>36</v>
      </c>
      <c r="F20" s="171">
        <f>氏名23</f>
        <v>0</v>
      </c>
      <c r="G20" s="171"/>
      <c r="H20" s="5"/>
      <c r="I20" s="5"/>
      <c r="J20" s="175"/>
      <c r="L20" s="9" t="s">
        <v>36</v>
      </c>
      <c r="M20" s="171">
        <f>氏名24</f>
        <v>0</v>
      </c>
      <c r="N20" s="171"/>
      <c r="O20" s="5"/>
      <c r="P20" s="8"/>
      <c r="Q20" s="177"/>
      <c r="R20" s="8"/>
      <c r="S20" s="8"/>
      <c r="T20" s="177"/>
      <c r="U20" s="8"/>
    </row>
    <row r="21" spans="2:21" x14ac:dyDescent="0.15">
      <c r="B21" s="5"/>
      <c r="C21" s="172" t="s">
        <v>37</v>
      </c>
      <c r="D21" s="172"/>
      <c r="E21" s="172"/>
      <c r="F21" s="172"/>
      <c r="G21" s="172"/>
      <c r="H21" s="5"/>
      <c r="I21" s="5"/>
      <c r="J21" s="172" t="s">
        <v>37</v>
      </c>
      <c r="K21" s="172"/>
      <c r="L21" s="172"/>
      <c r="M21" s="172"/>
      <c r="N21" s="172"/>
      <c r="O21" s="5"/>
      <c r="P21" s="8"/>
      <c r="Q21" s="177"/>
      <c r="R21" s="8"/>
      <c r="S21" s="8"/>
      <c r="T21" s="177"/>
      <c r="U21" s="8"/>
    </row>
    <row r="22" spans="2:21" x14ac:dyDescent="0.15">
      <c r="B22" s="5"/>
      <c r="C22" s="11" t="s">
        <v>18</v>
      </c>
      <c r="D22" s="55" t="s">
        <v>38</v>
      </c>
      <c r="E22" s="170" t="str">
        <f>IF(発行年月日="","令和　年　月　日",発行年月日)</f>
        <v>令和　年　月　日</v>
      </c>
      <c r="F22" s="170"/>
      <c r="G22" s="12"/>
      <c r="H22" s="47"/>
      <c r="I22" s="47"/>
      <c r="J22" s="11" t="s">
        <v>18</v>
      </c>
      <c r="K22" s="55" t="s">
        <v>38</v>
      </c>
      <c r="L22" s="170" t="str">
        <f>IF(発行年月日="","令和　年　月　日",発行年月日)</f>
        <v>令和　年　月　日</v>
      </c>
      <c r="M22" s="170"/>
      <c r="N22" s="12"/>
      <c r="O22" s="5"/>
      <c r="P22" s="8"/>
      <c r="Q22" s="177"/>
      <c r="R22" s="8"/>
      <c r="S22" s="8"/>
      <c r="T22" s="177"/>
      <c r="U22" s="8"/>
    </row>
    <row r="23" spans="2:21" x14ac:dyDescent="0.15">
      <c r="B23" s="5"/>
      <c r="C23" s="11" t="s">
        <v>39</v>
      </c>
      <c r="D23" s="55" t="s">
        <v>38</v>
      </c>
      <c r="E23" s="170" t="str">
        <f>IF(有効期限="","令和　年　月　日",有効期限)</f>
        <v>令和　年　月　日</v>
      </c>
      <c r="F23" s="170"/>
      <c r="G23" s="12"/>
      <c r="H23" s="47"/>
      <c r="I23" s="47"/>
      <c r="J23" s="11" t="s">
        <v>39</v>
      </c>
      <c r="K23" s="55" t="s">
        <v>38</v>
      </c>
      <c r="L23" s="170" t="str">
        <f>IF(有効期限="","令和　年　月　日",有効期限)</f>
        <v>令和　年　月　日</v>
      </c>
      <c r="M23" s="170"/>
      <c r="N23" s="12"/>
      <c r="O23" s="5"/>
      <c r="P23" s="8"/>
      <c r="Q23" s="177"/>
      <c r="R23" s="8"/>
      <c r="S23" s="8"/>
      <c r="T23" s="177"/>
      <c r="U23" s="8"/>
    </row>
    <row r="24" spans="2:21" ht="20.25" customHeight="1" x14ac:dyDescent="0.2">
      <c r="B24" s="5"/>
      <c r="C24" s="180" t="s">
        <v>40</v>
      </c>
      <c r="D24" s="180"/>
      <c r="E24" s="180"/>
      <c r="F24" s="180"/>
      <c r="G24" s="13"/>
      <c r="H24" s="5"/>
      <c r="I24" s="5"/>
      <c r="J24" s="180" t="s">
        <v>40</v>
      </c>
      <c r="K24" s="180"/>
      <c r="L24" s="180"/>
      <c r="M24" s="180"/>
      <c r="N24" s="13"/>
      <c r="O24" s="5"/>
      <c r="P24" s="8"/>
      <c r="Q24" s="177"/>
      <c r="R24" s="8"/>
      <c r="S24" s="8"/>
      <c r="T24" s="177"/>
      <c r="U24" s="8"/>
    </row>
    <row r="25" spans="2:21" ht="9" customHeight="1" x14ac:dyDescent="0.15">
      <c r="B25" s="5"/>
      <c r="C25" s="5"/>
      <c r="D25" s="5"/>
      <c r="E25" s="6"/>
      <c r="F25" s="5"/>
      <c r="G25" s="5"/>
      <c r="H25" s="5"/>
      <c r="I25" s="5"/>
      <c r="J25" s="5"/>
      <c r="K25" s="5"/>
      <c r="L25" s="6"/>
      <c r="M25" s="5"/>
      <c r="N25" s="5"/>
      <c r="O25" s="5"/>
      <c r="P25" s="8"/>
      <c r="Q25" s="8"/>
      <c r="R25" s="8"/>
      <c r="S25" s="8"/>
      <c r="T25" s="8"/>
      <c r="U25" s="8"/>
    </row>
    <row r="26" spans="2:21" ht="9" customHeight="1" x14ac:dyDescent="0.15">
      <c r="B26" s="5"/>
      <c r="C26" s="5"/>
      <c r="D26" s="5"/>
      <c r="E26" s="6"/>
      <c r="F26" s="5"/>
      <c r="G26" s="5"/>
      <c r="H26" s="5"/>
      <c r="I26" s="5"/>
      <c r="J26" s="5"/>
      <c r="K26" s="5"/>
      <c r="L26" s="6"/>
      <c r="M26" s="5"/>
      <c r="N26" s="5"/>
      <c r="O26" s="5"/>
      <c r="P26" s="7"/>
      <c r="Q26" s="8"/>
      <c r="R26" s="8"/>
      <c r="S26" s="7"/>
      <c r="T26" s="8"/>
      <c r="U26" s="8"/>
    </row>
    <row r="27" spans="2:21" ht="13.5" customHeight="1" x14ac:dyDescent="0.15">
      <c r="B27" s="5"/>
      <c r="C27" s="173" t="s">
        <v>48</v>
      </c>
      <c r="E27" s="14"/>
      <c r="F27" s="5"/>
      <c r="G27" s="51">
        <f>番号25</f>
        <v>0</v>
      </c>
      <c r="H27" s="5"/>
      <c r="I27" s="5"/>
      <c r="J27" s="173" t="s">
        <v>48</v>
      </c>
      <c r="L27" s="6"/>
      <c r="M27" s="5"/>
      <c r="N27" s="51">
        <f>番号26</f>
        <v>0</v>
      </c>
      <c r="O27" s="5"/>
      <c r="P27" s="8"/>
      <c r="Q27" s="176" t="str">
        <f>Q3</f>
        <v>１　権利者の占有する土地、建物等に立ち入ろうとする場合は、あらかじめ当該
　土地、建物等の権利者の同意を得なければならない。
２　業務に従事するときはこの業務従事者証を常に携帯し、関係者の請求があっ
　たときは、これを提示しなければならない。
３　この業務従事者証の保管に注意し、他人に貸与若しくは譲渡し又は亡失する
　等のことは絶対あってはならない。
４　この業務従事者証に訂正を要する事由が生じたときは、直ちに局に届け出る
　こと。
５　この業務従事者証を損傷したときは、理由を付して速やかに局に届け出るこ
　と。
６　業務が完了したときは、速やかにこの業務従事者証を局に返納しなければな
　らない。
　この業務従事者証を拾得された方は、表面の受注者もしくは岡山市水道局ま
でご連絡をお願いします。（代表電話番号234-5959）</v>
      </c>
      <c r="R27" s="8"/>
      <c r="S27" s="8"/>
      <c r="T27" s="176" t="str">
        <f>Q3</f>
        <v>１　権利者の占有する土地、建物等に立ち入ろうとする場合は、あらかじめ当該
　土地、建物等の権利者の同意を得なければならない。
２　業務に従事するときはこの業務従事者証を常に携帯し、関係者の請求があっ
　たときは、これを提示しなければならない。
３　この業務従事者証の保管に注意し、他人に貸与若しくは譲渡し又は亡失する
　等のことは絶対あってはならない。
４　この業務従事者証に訂正を要する事由が生じたときは、直ちに局に届け出る
　こと。
５　この業務従事者証を損傷したときは、理由を付して速やかに局に届け出るこ
　と。
６　業務が完了したときは、速やかにこの業務従事者証を局に返納しなければな
　らない。
　この業務従事者証を拾得された方は、表面の受注者もしくは岡山市水道局ま
でご連絡をお願いします。（代表電話番号234-5959）</v>
      </c>
      <c r="U27" s="8"/>
    </row>
    <row r="28" spans="2:21" ht="23.25" customHeight="1" x14ac:dyDescent="0.2">
      <c r="B28" s="5"/>
      <c r="C28" s="174"/>
      <c r="E28" s="178" t="s">
        <v>35</v>
      </c>
      <c r="F28" s="178"/>
      <c r="G28" s="178"/>
      <c r="H28" s="5"/>
      <c r="I28" s="5"/>
      <c r="J28" s="174"/>
      <c r="L28" s="178" t="s">
        <v>35</v>
      </c>
      <c r="M28" s="178"/>
      <c r="N28" s="178"/>
      <c r="O28" s="5"/>
      <c r="P28" s="8"/>
      <c r="Q28" s="177"/>
      <c r="R28" s="8"/>
      <c r="S28" s="8"/>
      <c r="T28" s="177"/>
      <c r="U28" s="8"/>
    </row>
    <row r="29" spans="2:21" ht="13.5" customHeight="1" x14ac:dyDescent="0.15">
      <c r="B29" s="5"/>
      <c r="C29" s="174"/>
      <c r="E29" s="182">
        <f>業務種別</f>
        <v>0</v>
      </c>
      <c r="F29" s="182"/>
      <c r="G29" s="182"/>
      <c r="H29" s="5"/>
      <c r="I29" s="5"/>
      <c r="J29" s="174"/>
      <c r="L29" s="179">
        <f>業務種別</f>
        <v>0</v>
      </c>
      <c r="M29" s="179"/>
      <c r="N29" s="179"/>
      <c r="O29" s="5"/>
      <c r="P29" s="8"/>
      <c r="Q29" s="177"/>
      <c r="R29" s="8"/>
      <c r="S29" s="8"/>
      <c r="T29" s="177"/>
      <c r="U29" s="8"/>
    </row>
    <row r="30" spans="2:21" ht="15.75" customHeight="1" x14ac:dyDescent="0.15">
      <c r="B30" s="5"/>
      <c r="C30" s="174"/>
      <c r="E30" s="9" t="s">
        <v>22</v>
      </c>
      <c r="F30" s="171">
        <f>受注者</f>
        <v>0</v>
      </c>
      <c r="G30" s="171"/>
      <c r="H30" s="5"/>
      <c r="I30" s="5"/>
      <c r="J30" s="174"/>
      <c r="L30" s="9" t="s">
        <v>22</v>
      </c>
      <c r="M30" s="171">
        <f>受注者</f>
        <v>0</v>
      </c>
      <c r="N30" s="171"/>
      <c r="O30" s="5"/>
      <c r="P30" s="8"/>
      <c r="Q30" s="177"/>
      <c r="R30" s="8"/>
      <c r="S30" s="8"/>
      <c r="T30" s="177"/>
      <c r="U30" s="8"/>
    </row>
    <row r="31" spans="2:21" ht="13.5" customHeight="1" x14ac:dyDescent="0.15">
      <c r="B31" s="5"/>
      <c r="C31" s="174"/>
      <c r="E31" s="55" t="s">
        <v>24</v>
      </c>
      <c r="F31" s="181">
        <f>ふり25</f>
        <v>0</v>
      </c>
      <c r="G31" s="181"/>
      <c r="H31" s="5"/>
      <c r="I31" s="5"/>
      <c r="J31" s="174"/>
      <c r="L31" s="55" t="s">
        <v>24</v>
      </c>
      <c r="M31" s="181">
        <f>ふり26</f>
        <v>0</v>
      </c>
      <c r="N31" s="181"/>
      <c r="O31" s="5"/>
      <c r="P31" s="8"/>
      <c r="Q31" s="177"/>
      <c r="R31" s="8"/>
      <c r="S31" s="8"/>
      <c r="T31" s="177"/>
      <c r="U31" s="8"/>
    </row>
    <row r="32" spans="2:21" ht="13.5" customHeight="1" x14ac:dyDescent="0.15">
      <c r="B32" s="5"/>
      <c r="C32" s="175"/>
      <c r="E32" s="9" t="s">
        <v>36</v>
      </c>
      <c r="F32" s="171">
        <f>氏名25</f>
        <v>0</v>
      </c>
      <c r="G32" s="171"/>
      <c r="H32" s="5"/>
      <c r="I32" s="5"/>
      <c r="J32" s="175"/>
      <c r="L32" s="9" t="s">
        <v>36</v>
      </c>
      <c r="M32" s="171">
        <f>氏名26</f>
        <v>0</v>
      </c>
      <c r="N32" s="171"/>
      <c r="O32" s="5"/>
      <c r="P32" s="8"/>
      <c r="Q32" s="177"/>
      <c r="R32" s="8"/>
      <c r="S32" s="8"/>
      <c r="T32" s="177"/>
      <c r="U32" s="8"/>
    </row>
    <row r="33" spans="2:21" x14ac:dyDescent="0.15">
      <c r="B33" s="5"/>
      <c r="C33" s="172" t="s">
        <v>37</v>
      </c>
      <c r="D33" s="172"/>
      <c r="E33" s="172"/>
      <c r="F33" s="172"/>
      <c r="G33" s="172"/>
      <c r="H33" s="5"/>
      <c r="I33" s="5"/>
      <c r="J33" s="172" t="s">
        <v>37</v>
      </c>
      <c r="K33" s="172"/>
      <c r="L33" s="172"/>
      <c r="M33" s="172"/>
      <c r="N33" s="172"/>
      <c r="O33" s="5"/>
      <c r="P33" s="8"/>
      <c r="Q33" s="177"/>
      <c r="R33" s="8"/>
      <c r="S33" s="8"/>
      <c r="T33" s="177"/>
      <c r="U33" s="8"/>
    </row>
    <row r="34" spans="2:21" x14ac:dyDescent="0.15">
      <c r="B34" s="5"/>
      <c r="C34" s="11" t="s">
        <v>18</v>
      </c>
      <c r="D34" s="55" t="s">
        <v>38</v>
      </c>
      <c r="E34" s="170" t="str">
        <f>IF(発行年月日="","令和　年　月　日",発行年月日)</f>
        <v>令和　年　月　日</v>
      </c>
      <c r="F34" s="170"/>
      <c r="G34" s="12"/>
      <c r="H34" s="47"/>
      <c r="I34" s="47"/>
      <c r="J34" s="11" t="s">
        <v>18</v>
      </c>
      <c r="K34" s="55" t="s">
        <v>38</v>
      </c>
      <c r="L34" s="170" t="str">
        <f>IF(発行年月日="","令和　年　月　日",発行年月日)</f>
        <v>令和　年　月　日</v>
      </c>
      <c r="M34" s="170"/>
      <c r="N34" s="12"/>
      <c r="O34" s="5"/>
      <c r="P34" s="8"/>
      <c r="Q34" s="177"/>
      <c r="R34" s="8"/>
      <c r="S34" s="8"/>
      <c r="T34" s="177"/>
      <c r="U34" s="8"/>
    </row>
    <row r="35" spans="2:21" x14ac:dyDescent="0.15">
      <c r="B35" s="5"/>
      <c r="C35" s="11" t="s">
        <v>39</v>
      </c>
      <c r="D35" s="55" t="s">
        <v>38</v>
      </c>
      <c r="E35" s="170" t="str">
        <f>IF(有効期限="","令和　年　月　日",有効期限)</f>
        <v>令和　年　月　日</v>
      </c>
      <c r="F35" s="170"/>
      <c r="G35" s="12"/>
      <c r="H35" s="47"/>
      <c r="I35" s="47"/>
      <c r="J35" s="11" t="s">
        <v>39</v>
      </c>
      <c r="K35" s="55" t="s">
        <v>38</v>
      </c>
      <c r="L35" s="170" t="str">
        <f>IF(有効期限="","令和　年　月　日",有効期限)</f>
        <v>令和　年　月　日</v>
      </c>
      <c r="M35" s="170"/>
      <c r="N35" s="12"/>
      <c r="O35" s="5"/>
      <c r="P35" s="8"/>
      <c r="Q35" s="177"/>
      <c r="R35" s="8"/>
      <c r="S35" s="8"/>
      <c r="T35" s="177"/>
      <c r="U35" s="8"/>
    </row>
    <row r="36" spans="2:21" ht="20.25" customHeight="1" x14ac:dyDescent="0.2">
      <c r="B36" s="5"/>
      <c r="C36" s="180" t="s">
        <v>40</v>
      </c>
      <c r="D36" s="180"/>
      <c r="E36" s="180"/>
      <c r="F36" s="180"/>
      <c r="G36" s="13"/>
      <c r="H36" s="5"/>
      <c r="I36" s="5"/>
      <c r="J36" s="180" t="s">
        <v>40</v>
      </c>
      <c r="K36" s="180"/>
      <c r="L36" s="180"/>
      <c r="M36" s="180"/>
      <c r="N36" s="13"/>
      <c r="O36" s="5"/>
      <c r="P36" s="8"/>
      <c r="Q36" s="177"/>
      <c r="R36" s="8"/>
      <c r="S36" s="8"/>
      <c r="T36" s="177"/>
      <c r="U36" s="8"/>
    </row>
    <row r="37" spans="2:21" ht="9" customHeight="1" x14ac:dyDescent="0.15">
      <c r="B37" s="5"/>
      <c r="C37" s="5"/>
      <c r="D37" s="5"/>
      <c r="E37" s="6"/>
      <c r="F37" s="5"/>
      <c r="G37" s="5"/>
      <c r="H37" s="5"/>
      <c r="I37" s="5"/>
      <c r="J37" s="5"/>
      <c r="K37" s="5"/>
      <c r="L37" s="6"/>
      <c r="M37" s="5"/>
      <c r="N37" s="5"/>
      <c r="O37" s="5"/>
      <c r="P37" s="8"/>
      <c r="Q37" s="8"/>
      <c r="R37" s="8"/>
      <c r="S37" s="8"/>
      <c r="T37" s="8"/>
      <c r="U37" s="8"/>
    </row>
    <row r="38" spans="2:21" ht="9" customHeight="1" x14ac:dyDescent="0.15">
      <c r="B38" s="5"/>
      <c r="C38" s="5"/>
      <c r="D38" s="5"/>
      <c r="E38" s="6"/>
      <c r="F38" s="5"/>
      <c r="G38" s="5"/>
      <c r="H38" s="5"/>
      <c r="I38" s="5"/>
      <c r="J38" s="5"/>
      <c r="K38" s="5"/>
      <c r="L38" s="6"/>
      <c r="M38" s="5"/>
      <c r="N38" s="5"/>
      <c r="O38" s="5"/>
      <c r="P38" s="7"/>
      <c r="Q38" s="8"/>
      <c r="R38" s="8"/>
      <c r="S38" s="7"/>
      <c r="T38" s="8"/>
      <c r="U38" s="8"/>
    </row>
    <row r="39" spans="2:21" ht="13.5" customHeight="1" x14ac:dyDescent="0.15">
      <c r="B39" s="5"/>
      <c r="C39" s="173" t="s">
        <v>48</v>
      </c>
      <c r="E39" s="6"/>
      <c r="F39" s="5"/>
      <c r="G39" s="51">
        <f>番号27</f>
        <v>0</v>
      </c>
      <c r="H39" s="5"/>
      <c r="I39" s="5"/>
      <c r="J39" s="173" t="s">
        <v>48</v>
      </c>
      <c r="L39" s="6"/>
      <c r="M39" s="5"/>
      <c r="N39" s="51">
        <f>番号28</f>
        <v>0</v>
      </c>
      <c r="O39" s="5"/>
      <c r="P39" s="8"/>
      <c r="Q39" s="176" t="str">
        <f>Q3</f>
        <v>１　権利者の占有する土地、建物等に立ち入ろうとする場合は、あらかじめ当該
　土地、建物等の権利者の同意を得なければならない。
２　業務に従事するときはこの業務従事者証を常に携帯し、関係者の請求があっ
　たときは、これを提示しなければならない。
３　この業務従事者証の保管に注意し、他人に貸与若しくは譲渡し又は亡失する
　等のことは絶対あってはならない。
４　この業務従事者証に訂正を要する事由が生じたときは、直ちに局に届け出る
　こと。
５　この業務従事者証を損傷したときは、理由を付して速やかに局に届け出るこ
　と。
６　業務が完了したときは、速やかにこの業務従事者証を局に返納しなければな
　らない。
　この業務従事者証を拾得された方は、表面の受注者もしくは岡山市水道局ま
でご連絡をお願いします。（代表電話番号234-5959）</v>
      </c>
      <c r="R39" s="8"/>
      <c r="S39" s="8"/>
      <c r="T39" s="176" t="str">
        <f>Q3</f>
        <v>１　権利者の占有する土地、建物等に立ち入ろうとする場合は、あらかじめ当該
　土地、建物等の権利者の同意を得なければならない。
２　業務に従事するときはこの業務従事者証を常に携帯し、関係者の請求があっ
　たときは、これを提示しなければならない。
３　この業務従事者証の保管に注意し、他人に貸与若しくは譲渡し又は亡失する
　等のことは絶対あってはならない。
４　この業務従事者証に訂正を要する事由が生じたときは、直ちに局に届け出る
　こと。
５　この業務従事者証を損傷したときは、理由を付して速やかに局に届け出るこ
　と。
６　業務が完了したときは、速やかにこの業務従事者証を局に返納しなければな
　らない。
　この業務従事者証を拾得された方は、表面の受注者もしくは岡山市水道局ま
でご連絡をお願いします。（代表電話番号234-5959）</v>
      </c>
      <c r="U39" s="8"/>
    </row>
    <row r="40" spans="2:21" ht="23.25" customHeight="1" x14ac:dyDescent="0.2">
      <c r="B40" s="5"/>
      <c r="C40" s="174"/>
      <c r="E40" s="178" t="s">
        <v>35</v>
      </c>
      <c r="F40" s="178"/>
      <c r="G40" s="178"/>
      <c r="H40" s="5"/>
      <c r="I40" s="5"/>
      <c r="J40" s="174"/>
      <c r="L40" s="178" t="s">
        <v>35</v>
      </c>
      <c r="M40" s="178"/>
      <c r="N40" s="178"/>
      <c r="O40" s="5"/>
      <c r="P40" s="8"/>
      <c r="Q40" s="177"/>
      <c r="R40" s="8"/>
      <c r="S40" s="8"/>
      <c r="T40" s="177"/>
      <c r="U40" s="8"/>
    </row>
    <row r="41" spans="2:21" ht="13.5" customHeight="1" x14ac:dyDescent="0.15">
      <c r="B41" s="5"/>
      <c r="C41" s="174"/>
      <c r="E41" s="179">
        <f>業務種別</f>
        <v>0</v>
      </c>
      <c r="F41" s="179"/>
      <c r="G41" s="179"/>
      <c r="H41" s="5"/>
      <c r="I41" s="5"/>
      <c r="J41" s="174"/>
      <c r="L41" s="179">
        <f>業務種別</f>
        <v>0</v>
      </c>
      <c r="M41" s="179"/>
      <c r="N41" s="179"/>
      <c r="O41" s="5"/>
      <c r="P41" s="8"/>
      <c r="Q41" s="177"/>
      <c r="R41" s="8"/>
      <c r="S41" s="8"/>
      <c r="T41" s="177"/>
      <c r="U41" s="8"/>
    </row>
    <row r="42" spans="2:21" ht="15.75" customHeight="1" x14ac:dyDescent="0.15">
      <c r="B42" s="5"/>
      <c r="C42" s="174"/>
      <c r="E42" s="9" t="s">
        <v>22</v>
      </c>
      <c r="F42" s="171">
        <f>受注者</f>
        <v>0</v>
      </c>
      <c r="G42" s="171"/>
      <c r="H42" s="5"/>
      <c r="I42" s="5"/>
      <c r="J42" s="174"/>
      <c r="L42" s="9" t="s">
        <v>22</v>
      </c>
      <c r="M42" s="171">
        <f>受注者</f>
        <v>0</v>
      </c>
      <c r="N42" s="171"/>
      <c r="O42" s="5"/>
      <c r="P42" s="8"/>
      <c r="Q42" s="177"/>
      <c r="R42" s="8"/>
      <c r="S42" s="8"/>
      <c r="T42" s="177"/>
      <c r="U42" s="8"/>
    </row>
    <row r="43" spans="2:21" ht="13.5" customHeight="1" x14ac:dyDescent="0.15">
      <c r="B43" s="5"/>
      <c r="C43" s="174"/>
      <c r="E43" s="55" t="s">
        <v>24</v>
      </c>
      <c r="F43" s="181">
        <f>ふり27</f>
        <v>0</v>
      </c>
      <c r="G43" s="181"/>
      <c r="H43" s="5"/>
      <c r="I43" s="5"/>
      <c r="J43" s="174"/>
      <c r="L43" s="55" t="s">
        <v>24</v>
      </c>
      <c r="M43" s="181">
        <f>ふり28</f>
        <v>0</v>
      </c>
      <c r="N43" s="181"/>
      <c r="O43" s="5"/>
      <c r="P43" s="8"/>
      <c r="Q43" s="177"/>
      <c r="R43" s="8"/>
      <c r="S43" s="8"/>
      <c r="T43" s="177"/>
      <c r="U43" s="8"/>
    </row>
    <row r="44" spans="2:21" ht="13.5" customHeight="1" x14ac:dyDescent="0.15">
      <c r="B44" s="5"/>
      <c r="C44" s="175"/>
      <c r="E44" s="6" t="s">
        <v>36</v>
      </c>
      <c r="F44" s="171">
        <f>氏名27</f>
        <v>0</v>
      </c>
      <c r="G44" s="171"/>
      <c r="H44" s="5"/>
      <c r="I44" s="5"/>
      <c r="J44" s="175"/>
      <c r="L44" s="9" t="s">
        <v>36</v>
      </c>
      <c r="M44" s="171">
        <f>氏名28</f>
        <v>0</v>
      </c>
      <c r="N44" s="171"/>
      <c r="O44" s="5"/>
      <c r="P44" s="8"/>
      <c r="Q44" s="177"/>
      <c r="R44" s="8"/>
      <c r="S44" s="8"/>
      <c r="T44" s="177"/>
      <c r="U44" s="8"/>
    </row>
    <row r="45" spans="2:21" x14ac:dyDescent="0.15">
      <c r="B45" s="5"/>
      <c r="C45" s="172" t="s">
        <v>37</v>
      </c>
      <c r="D45" s="172"/>
      <c r="E45" s="172"/>
      <c r="F45" s="172"/>
      <c r="G45" s="172"/>
      <c r="H45" s="5"/>
      <c r="I45" s="5"/>
      <c r="J45" s="172" t="s">
        <v>37</v>
      </c>
      <c r="K45" s="172"/>
      <c r="L45" s="172"/>
      <c r="M45" s="172"/>
      <c r="N45" s="172"/>
      <c r="O45" s="5"/>
      <c r="P45" s="8"/>
      <c r="Q45" s="177"/>
      <c r="R45" s="8"/>
      <c r="S45" s="8"/>
      <c r="T45" s="177"/>
      <c r="U45" s="8"/>
    </row>
    <row r="46" spans="2:21" x14ac:dyDescent="0.15">
      <c r="B46" s="5"/>
      <c r="C46" s="11" t="s">
        <v>18</v>
      </c>
      <c r="D46" s="55" t="s">
        <v>38</v>
      </c>
      <c r="E46" s="170" t="str">
        <f>IF(発行年月日="","令和　年　月　日",発行年月日)</f>
        <v>令和　年　月　日</v>
      </c>
      <c r="F46" s="170"/>
      <c r="G46" s="12"/>
      <c r="H46" s="47"/>
      <c r="I46" s="47"/>
      <c r="J46" s="11" t="s">
        <v>18</v>
      </c>
      <c r="K46" s="55" t="s">
        <v>38</v>
      </c>
      <c r="L46" s="170" t="str">
        <f>IF(発行年月日="","令和　年　月　日",発行年月日)</f>
        <v>令和　年　月　日</v>
      </c>
      <c r="M46" s="170"/>
      <c r="N46" s="12"/>
      <c r="O46" s="5"/>
      <c r="P46" s="8"/>
      <c r="Q46" s="177"/>
      <c r="R46" s="8"/>
      <c r="S46" s="8"/>
      <c r="T46" s="177"/>
      <c r="U46" s="8"/>
    </row>
    <row r="47" spans="2:21" x14ac:dyDescent="0.15">
      <c r="B47" s="5"/>
      <c r="C47" s="11" t="s">
        <v>39</v>
      </c>
      <c r="D47" s="55" t="s">
        <v>38</v>
      </c>
      <c r="E47" s="170" t="str">
        <f>IF(有効期限="","令和　年　月　日",有効期限)</f>
        <v>令和　年　月　日</v>
      </c>
      <c r="F47" s="170"/>
      <c r="G47" s="12"/>
      <c r="H47" s="47"/>
      <c r="I47" s="47"/>
      <c r="J47" s="11" t="s">
        <v>39</v>
      </c>
      <c r="K47" s="55" t="s">
        <v>38</v>
      </c>
      <c r="L47" s="170" t="str">
        <f>IF(有効期限="","令和　年　月　日",有効期限)</f>
        <v>令和　年　月　日</v>
      </c>
      <c r="M47" s="170"/>
      <c r="N47" s="12"/>
      <c r="O47" s="5"/>
      <c r="P47" s="8"/>
      <c r="Q47" s="177"/>
      <c r="R47" s="8"/>
      <c r="S47" s="8"/>
      <c r="T47" s="177"/>
      <c r="U47" s="8"/>
    </row>
    <row r="48" spans="2:21" ht="20.25" customHeight="1" x14ac:dyDescent="0.2">
      <c r="B48" s="5"/>
      <c r="C48" s="180" t="s">
        <v>40</v>
      </c>
      <c r="D48" s="180"/>
      <c r="E48" s="180"/>
      <c r="F48" s="180"/>
      <c r="G48" s="13"/>
      <c r="H48" s="5"/>
      <c r="I48" s="5"/>
      <c r="J48" s="180" t="s">
        <v>40</v>
      </c>
      <c r="K48" s="180"/>
      <c r="L48" s="180"/>
      <c r="M48" s="180"/>
      <c r="N48" s="13"/>
      <c r="O48" s="5"/>
      <c r="P48" s="8"/>
      <c r="Q48" s="177"/>
      <c r="R48" s="8"/>
      <c r="S48" s="8"/>
      <c r="T48" s="177"/>
      <c r="U48" s="8"/>
    </row>
    <row r="49" spans="2:21" ht="9" customHeight="1" x14ac:dyDescent="0.15">
      <c r="B49" s="5"/>
      <c r="C49" s="5"/>
      <c r="D49" s="5"/>
      <c r="E49" s="6"/>
      <c r="F49" s="5"/>
      <c r="G49" s="5"/>
      <c r="H49" s="5"/>
      <c r="I49" s="5"/>
      <c r="J49" s="5"/>
      <c r="K49" s="5"/>
      <c r="L49" s="6"/>
      <c r="M49" s="5"/>
      <c r="N49" s="5"/>
      <c r="O49" s="5"/>
      <c r="P49" s="8"/>
      <c r="Q49" s="8"/>
      <c r="R49" s="8"/>
      <c r="S49" s="8"/>
      <c r="T49" s="8"/>
      <c r="U49" s="8"/>
    </row>
    <row r="50" spans="2:21" ht="9" customHeight="1" x14ac:dyDescent="0.15">
      <c r="B50" s="5"/>
      <c r="C50" s="5"/>
      <c r="D50" s="5"/>
      <c r="E50" s="6"/>
      <c r="F50" s="5"/>
      <c r="G50" s="5"/>
      <c r="H50" s="5"/>
      <c r="I50" s="5"/>
      <c r="J50" s="5"/>
      <c r="K50" s="5"/>
      <c r="L50" s="6"/>
      <c r="M50" s="5"/>
      <c r="N50" s="5"/>
      <c r="O50" s="5"/>
      <c r="P50" s="7"/>
      <c r="Q50" s="8"/>
      <c r="R50" s="8"/>
      <c r="S50" s="7"/>
      <c r="T50" s="8"/>
      <c r="U50" s="8"/>
    </row>
    <row r="51" spans="2:21" ht="13.5" customHeight="1" x14ac:dyDescent="0.15">
      <c r="B51" s="5"/>
      <c r="C51" s="173" t="s">
        <v>48</v>
      </c>
      <c r="E51" s="15"/>
      <c r="F51" s="5"/>
      <c r="G51" s="51">
        <f>番号29</f>
        <v>0</v>
      </c>
      <c r="H51" s="5"/>
      <c r="I51" s="15"/>
      <c r="J51" s="173" t="s">
        <v>48</v>
      </c>
      <c r="L51" s="15"/>
      <c r="M51" s="5"/>
      <c r="N51" s="51">
        <f>番号30</f>
        <v>0</v>
      </c>
      <c r="O51" s="5"/>
      <c r="P51" s="8"/>
      <c r="Q51" s="176" t="str">
        <f>Q3</f>
        <v>１　権利者の占有する土地、建物等に立ち入ろうとする場合は、あらかじめ当該
　土地、建物等の権利者の同意を得なければならない。
２　業務に従事するときはこの業務従事者証を常に携帯し、関係者の請求があっ
　たときは、これを提示しなければならない。
３　この業務従事者証の保管に注意し、他人に貸与若しくは譲渡し又は亡失する
　等のことは絶対あってはならない。
４　この業務従事者証に訂正を要する事由が生じたときは、直ちに局に届け出る
　こと。
５　この業務従事者証を損傷したときは、理由を付して速やかに局に届け出るこ
　と。
６　業務が完了したときは、速やかにこの業務従事者証を局に返納しなければな
　らない。
　この業務従事者証を拾得された方は、表面の受注者もしくは岡山市水道局ま
でご連絡をお願いします。（代表電話番号234-5959）</v>
      </c>
      <c r="R51" s="8"/>
      <c r="S51" s="8"/>
      <c r="T51" s="176" t="str">
        <f>Q3</f>
        <v>１　権利者の占有する土地、建物等に立ち入ろうとする場合は、あらかじめ当該
　土地、建物等の権利者の同意を得なければならない。
２　業務に従事するときはこの業務従事者証を常に携帯し、関係者の請求があっ
　たときは、これを提示しなければならない。
３　この業務従事者証の保管に注意し、他人に貸与若しくは譲渡し又は亡失する
　等のことは絶対あってはならない。
４　この業務従事者証に訂正を要する事由が生じたときは、直ちに局に届け出る
　こと。
５　この業務従事者証を損傷したときは、理由を付して速やかに局に届け出るこ
　と。
６　業務が完了したときは、速やかにこの業務従事者証を局に返納しなければな
　らない。
　この業務従事者証を拾得された方は、表面の受注者もしくは岡山市水道局ま
でご連絡をお願いします。（代表電話番号234-5959）</v>
      </c>
      <c r="U51" s="8"/>
    </row>
    <row r="52" spans="2:21" ht="23.25" customHeight="1" x14ac:dyDescent="0.2">
      <c r="B52" s="5"/>
      <c r="C52" s="174"/>
      <c r="E52" s="178" t="s">
        <v>35</v>
      </c>
      <c r="F52" s="178"/>
      <c r="G52" s="178"/>
      <c r="H52" s="5"/>
      <c r="I52" s="15"/>
      <c r="J52" s="174"/>
      <c r="L52" s="178" t="s">
        <v>35</v>
      </c>
      <c r="M52" s="178"/>
      <c r="N52" s="178"/>
      <c r="O52" s="5"/>
      <c r="P52" s="8"/>
      <c r="Q52" s="177"/>
      <c r="R52" s="8"/>
      <c r="S52" s="8"/>
      <c r="T52" s="177"/>
      <c r="U52" s="8"/>
    </row>
    <row r="53" spans="2:21" ht="13.5" customHeight="1" x14ac:dyDescent="0.15">
      <c r="B53" s="5"/>
      <c r="C53" s="174"/>
      <c r="E53" s="179">
        <f>業務種別</f>
        <v>0</v>
      </c>
      <c r="F53" s="179"/>
      <c r="G53" s="179"/>
      <c r="H53" s="5"/>
      <c r="I53" s="15"/>
      <c r="J53" s="174"/>
      <c r="L53" s="179">
        <f>業務種別</f>
        <v>0</v>
      </c>
      <c r="M53" s="179"/>
      <c r="N53" s="179"/>
      <c r="O53" s="5"/>
      <c r="P53" s="8"/>
      <c r="Q53" s="177"/>
      <c r="R53" s="8"/>
      <c r="S53" s="8"/>
      <c r="T53" s="177"/>
      <c r="U53" s="8"/>
    </row>
    <row r="54" spans="2:21" ht="15.75" customHeight="1" x14ac:dyDescent="0.15">
      <c r="B54" s="5"/>
      <c r="C54" s="174"/>
      <c r="E54" s="9" t="s">
        <v>22</v>
      </c>
      <c r="F54" s="171">
        <f>受注者</f>
        <v>0</v>
      </c>
      <c r="G54" s="171"/>
      <c r="H54" s="5"/>
      <c r="I54" s="15"/>
      <c r="J54" s="174"/>
      <c r="L54" s="9" t="s">
        <v>22</v>
      </c>
      <c r="M54" s="171">
        <f>受注者</f>
        <v>0</v>
      </c>
      <c r="N54" s="171"/>
      <c r="O54" s="5"/>
      <c r="P54" s="8"/>
      <c r="Q54" s="177"/>
      <c r="R54" s="8"/>
      <c r="S54" s="8"/>
      <c r="T54" s="177"/>
      <c r="U54" s="8"/>
    </row>
    <row r="55" spans="2:21" ht="13.5" customHeight="1" x14ac:dyDescent="0.15">
      <c r="B55" s="5"/>
      <c r="C55" s="174"/>
      <c r="E55" s="55" t="s">
        <v>24</v>
      </c>
      <c r="F55" s="181">
        <f>ふり29</f>
        <v>0</v>
      </c>
      <c r="G55" s="181"/>
      <c r="H55" s="5"/>
      <c r="I55" s="15"/>
      <c r="J55" s="174"/>
      <c r="L55" s="55" t="s">
        <v>24</v>
      </c>
      <c r="M55" s="181">
        <f>ふり30</f>
        <v>0</v>
      </c>
      <c r="N55" s="181"/>
      <c r="O55" s="5"/>
      <c r="P55" s="8"/>
      <c r="Q55" s="177"/>
      <c r="R55" s="8"/>
      <c r="S55" s="8"/>
      <c r="T55" s="177"/>
      <c r="U55" s="8"/>
    </row>
    <row r="56" spans="2:21" ht="13.5" customHeight="1" x14ac:dyDescent="0.15">
      <c r="B56" s="5"/>
      <c r="C56" s="175"/>
      <c r="E56" s="9" t="s">
        <v>36</v>
      </c>
      <c r="F56" s="171">
        <f>氏名29</f>
        <v>0</v>
      </c>
      <c r="G56" s="171"/>
      <c r="H56" s="5"/>
      <c r="I56" s="15"/>
      <c r="J56" s="175"/>
      <c r="L56" s="9" t="s">
        <v>36</v>
      </c>
      <c r="M56" s="171">
        <f>氏名30</f>
        <v>0</v>
      </c>
      <c r="N56" s="171"/>
      <c r="O56" s="5"/>
      <c r="P56" s="8"/>
      <c r="Q56" s="177"/>
      <c r="R56" s="8"/>
      <c r="S56" s="8"/>
      <c r="T56" s="177"/>
      <c r="U56" s="8"/>
    </row>
    <row r="57" spans="2:21" x14ac:dyDescent="0.15">
      <c r="B57" s="5"/>
      <c r="C57" s="172" t="s">
        <v>37</v>
      </c>
      <c r="D57" s="172"/>
      <c r="E57" s="172"/>
      <c r="F57" s="172"/>
      <c r="G57" s="172"/>
      <c r="H57" s="5"/>
      <c r="I57" s="5"/>
      <c r="J57" s="172" t="s">
        <v>37</v>
      </c>
      <c r="K57" s="172"/>
      <c r="L57" s="172"/>
      <c r="M57" s="172"/>
      <c r="N57" s="172"/>
      <c r="O57" s="5"/>
      <c r="P57" s="8"/>
      <c r="Q57" s="177"/>
      <c r="R57" s="8"/>
      <c r="S57" s="8"/>
      <c r="T57" s="177"/>
      <c r="U57" s="8"/>
    </row>
    <row r="58" spans="2:21" x14ac:dyDescent="0.15">
      <c r="B58" s="5"/>
      <c r="C58" s="11" t="s">
        <v>18</v>
      </c>
      <c r="D58" s="55" t="s">
        <v>38</v>
      </c>
      <c r="E58" s="170" t="str">
        <f>IF(発行年月日="","令和　年　月　日",発行年月日)</f>
        <v>令和　年　月　日</v>
      </c>
      <c r="F58" s="170"/>
      <c r="G58" s="12"/>
      <c r="H58" s="47"/>
      <c r="I58" s="47"/>
      <c r="J58" s="11" t="s">
        <v>18</v>
      </c>
      <c r="K58" s="55" t="s">
        <v>38</v>
      </c>
      <c r="L58" s="170" t="str">
        <f>IF(発行年月日="","令和　年　月　日",発行年月日)</f>
        <v>令和　年　月　日</v>
      </c>
      <c r="M58" s="170"/>
      <c r="N58" s="12"/>
      <c r="O58" s="5"/>
      <c r="P58" s="8"/>
      <c r="Q58" s="177"/>
      <c r="R58" s="8"/>
      <c r="S58" s="8"/>
      <c r="T58" s="177"/>
      <c r="U58" s="8"/>
    </row>
    <row r="59" spans="2:21" x14ac:dyDescent="0.15">
      <c r="B59" s="5"/>
      <c r="C59" s="11" t="s">
        <v>39</v>
      </c>
      <c r="D59" s="55" t="s">
        <v>38</v>
      </c>
      <c r="E59" s="170" t="str">
        <f>IF(有効期限="","令和　年　月　日",有効期限)</f>
        <v>令和　年　月　日</v>
      </c>
      <c r="F59" s="170"/>
      <c r="G59" s="12"/>
      <c r="H59" s="47"/>
      <c r="I59" s="47"/>
      <c r="J59" s="11" t="s">
        <v>39</v>
      </c>
      <c r="K59" s="55" t="s">
        <v>38</v>
      </c>
      <c r="L59" s="170" t="str">
        <f>IF(有効期限="","令和　年　月　日",有効期限)</f>
        <v>令和　年　月　日</v>
      </c>
      <c r="M59" s="170"/>
      <c r="N59" s="12"/>
      <c r="O59" s="5"/>
      <c r="P59" s="8"/>
      <c r="Q59" s="177"/>
      <c r="R59" s="8"/>
      <c r="S59" s="8"/>
      <c r="T59" s="177"/>
      <c r="U59" s="8"/>
    </row>
    <row r="60" spans="2:21" ht="20.25" customHeight="1" x14ac:dyDescent="0.2">
      <c r="B60" s="5"/>
      <c r="C60" s="180" t="s">
        <v>40</v>
      </c>
      <c r="D60" s="180"/>
      <c r="E60" s="180"/>
      <c r="F60" s="180"/>
      <c r="G60" s="13"/>
      <c r="H60" s="5"/>
      <c r="I60" s="5"/>
      <c r="J60" s="180" t="s">
        <v>40</v>
      </c>
      <c r="K60" s="180"/>
      <c r="L60" s="180"/>
      <c r="M60" s="180"/>
      <c r="N60" s="13"/>
      <c r="O60" s="5"/>
      <c r="P60" s="8"/>
      <c r="Q60" s="177"/>
      <c r="R60" s="8"/>
      <c r="S60" s="8"/>
      <c r="T60" s="177"/>
      <c r="U60" s="8"/>
    </row>
    <row r="61" spans="2:21" ht="9" customHeight="1" x14ac:dyDescent="0.15">
      <c r="B61" s="5"/>
      <c r="C61" s="5"/>
      <c r="D61" s="5"/>
      <c r="E61" s="6"/>
      <c r="F61" s="5"/>
      <c r="G61" s="5"/>
      <c r="H61" s="5"/>
      <c r="I61" s="5"/>
      <c r="J61" s="5"/>
      <c r="K61" s="5"/>
      <c r="L61" s="6"/>
      <c r="M61" s="5"/>
      <c r="N61" s="5"/>
      <c r="O61" s="5"/>
      <c r="P61" s="8"/>
      <c r="Q61" s="8"/>
      <c r="R61" s="8"/>
      <c r="S61" s="8"/>
      <c r="T61" s="8"/>
      <c r="U61" s="8"/>
    </row>
    <row r="64" spans="2:21" x14ac:dyDescent="0.15">
      <c r="B64" s="4"/>
      <c r="C64" s="4"/>
      <c r="D64" s="4"/>
    </row>
    <row r="65" spans="2:4" x14ac:dyDescent="0.15">
      <c r="B65" s="4"/>
      <c r="C65" s="45"/>
      <c r="D65" s="4"/>
    </row>
    <row r="66" spans="2:4" x14ac:dyDescent="0.15">
      <c r="B66" s="4"/>
      <c r="C66" s="45"/>
      <c r="D66" s="4"/>
    </row>
    <row r="67" spans="2:4" x14ac:dyDescent="0.15">
      <c r="B67" s="4"/>
      <c r="C67" s="45"/>
      <c r="D67" s="4"/>
    </row>
    <row r="68" spans="2:4" x14ac:dyDescent="0.15">
      <c r="B68" s="4"/>
      <c r="C68" s="45"/>
      <c r="D68" s="4"/>
    </row>
    <row r="69" spans="2:4" x14ac:dyDescent="0.15">
      <c r="B69" s="4"/>
      <c r="C69" s="45"/>
      <c r="D69" s="4"/>
    </row>
    <row r="70" spans="2:4" x14ac:dyDescent="0.15">
      <c r="B70" s="4"/>
      <c r="C70" s="45"/>
      <c r="D70" s="4"/>
    </row>
    <row r="71" spans="2:4" x14ac:dyDescent="0.15">
      <c r="B71" s="4"/>
      <c r="C71" s="4"/>
      <c r="D71" s="4"/>
    </row>
  </sheetData>
  <sheetProtection selectLockedCells="1"/>
  <protectedRanges>
    <protectedRange sqref="C3 J3 C15 J15 C27 J27 C39 J39 C51 J51" name="従事者証画像貼付枠"/>
  </protectedRanges>
  <mergeCells count="110">
    <mergeCell ref="C57:G57"/>
    <mergeCell ref="J57:N57"/>
    <mergeCell ref="C51:C56"/>
    <mergeCell ref="J51:J56"/>
    <mergeCell ref="Q51:Q60"/>
    <mergeCell ref="T51:T60"/>
    <mergeCell ref="E52:G52"/>
    <mergeCell ref="L52:N52"/>
    <mergeCell ref="E53:G53"/>
    <mergeCell ref="L53:N53"/>
    <mergeCell ref="F54:G54"/>
    <mergeCell ref="M54:N54"/>
    <mergeCell ref="E59:F59"/>
    <mergeCell ref="L59:M59"/>
    <mergeCell ref="C60:F60"/>
    <mergeCell ref="J60:M60"/>
    <mergeCell ref="E46:F46"/>
    <mergeCell ref="L46:M46"/>
    <mergeCell ref="E47:F47"/>
    <mergeCell ref="L47:M47"/>
    <mergeCell ref="C48:F48"/>
    <mergeCell ref="J48:M48"/>
    <mergeCell ref="T39:T48"/>
    <mergeCell ref="E58:F58"/>
    <mergeCell ref="L58:M58"/>
    <mergeCell ref="F55:G55"/>
    <mergeCell ref="M55:N55"/>
    <mergeCell ref="F56:G56"/>
    <mergeCell ref="C45:G45"/>
    <mergeCell ref="J45:N45"/>
    <mergeCell ref="C39:C44"/>
    <mergeCell ref="J39:J44"/>
    <mergeCell ref="Q39:Q48"/>
    <mergeCell ref="E40:G40"/>
    <mergeCell ref="L40:N40"/>
    <mergeCell ref="E41:G41"/>
    <mergeCell ref="L41:N41"/>
    <mergeCell ref="F42:G42"/>
    <mergeCell ref="M42:N42"/>
    <mergeCell ref="M56:N56"/>
    <mergeCell ref="M32:N32"/>
    <mergeCell ref="C33:G33"/>
    <mergeCell ref="J33:N33"/>
    <mergeCell ref="C27:C32"/>
    <mergeCell ref="J27:J32"/>
    <mergeCell ref="F43:G43"/>
    <mergeCell ref="M43:N43"/>
    <mergeCell ref="F44:G44"/>
    <mergeCell ref="M44:N44"/>
    <mergeCell ref="Q27:Q36"/>
    <mergeCell ref="T27:T36"/>
    <mergeCell ref="E28:G28"/>
    <mergeCell ref="L28:N28"/>
    <mergeCell ref="E29:G29"/>
    <mergeCell ref="L29:N29"/>
    <mergeCell ref="F30:G30"/>
    <mergeCell ref="M30:N30"/>
    <mergeCell ref="E22:F22"/>
    <mergeCell ref="L22:M22"/>
    <mergeCell ref="E23:F23"/>
    <mergeCell ref="L23:M23"/>
    <mergeCell ref="C24:F24"/>
    <mergeCell ref="J24:M24"/>
    <mergeCell ref="T15:T24"/>
    <mergeCell ref="E34:F34"/>
    <mergeCell ref="L34:M34"/>
    <mergeCell ref="E35:F35"/>
    <mergeCell ref="L35:M35"/>
    <mergeCell ref="C36:F36"/>
    <mergeCell ref="J36:M36"/>
    <mergeCell ref="F31:G31"/>
    <mergeCell ref="M31:N31"/>
    <mergeCell ref="F32:G32"/>
    <mergeCell ref="F19:G19"/>
    <mergeCell ref="M19:N19"/>
    <mergeCell ref="F20:G20"/>
    <mergeCell ref="M20:N20"/>
    <mergeCell ref="C21:G21"/>
    <mergeCell ref="J21:N21"/>
    <mergeCell ref="C15:C20"/>
    <mergeCell ref="J15:J20"/>
    <mergeCell ref="Q15:Q24"/>
    <mergeCell ref="E16:G16"/>
    <mergeCell ref="L16:N16"/>
    <mergeCell ref="E17:G17"/>
    <mergeCell ref="L17:N17"/>
    <mergeCell ref="F18:G18"/>
    <mergeCell ref="M18:N18"/>
    <mergeCell ref="Q3:Q12"/>
    <mergeCell ref="T3:T12"/>
    <mergeCell ref="E4:G4"/>
    <mergeCell ref="L4:N4"/>
    <mergeCell ref="E5:G5"/>
    <mergeCell ref="L5:N5"/>
    <mergeCell ref="F6:G6"/>
    <mergeCell ref="M6:N6"/>
    <mergeCell ref="E10:F10"/>
    <mergeCell ref="L10:M10"/>
    <mergeCell ref="E11:F11"/>
    <mergeCell ref="L11:M11"/>
    <mergeCell ref="C12:F12"/>
    <mergeCell ref="J12:M12"/>
    <mergeCell ref="F7:G7"/>
    <mergeCell ref="M7:N7"/>
    <mergeCell ref="F8:G8"/>
    <mergeCell ref="M8:N8"/>
    <mergeCell ref="C9:G9"/>
    <mergeCell ref="J9:N9"/>
    <mergeCell ref="C3:C8"/>
    <mergeCell ref="J3:J8"/>
  </mergeCells>
  <phoneticPr fontId="1"/>
  <pageMargins left="0.55118110236220474" right="0.55118110236220474" top="0.43307086614173229" bottom="0.43307086614173229" header="0.31496062992125984" footer="0.31496062992125984"/>
  <pageSetup paperSize="9" scale="98"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B1AA96-68EE-4253-B70C-72ABDAC3DA1D}">
  <dimension ref="B1:U71"/>
  <sheetViews>
    <sheetView showGridLines="0" showZeros="0" view="pageBreakPreview" zoomScaleNormal="100" zoomScaleSheetLayoutView="100" workbookViewId="0">
      <selection activeCell="N51" sqref="N51"/>
    </sheetView>
  </sheetViews>
  <sheetFormatPr defaultColWidth="8.7265625" defaultRowHeight="13.5" x14ac:dyDescent="0.15"/>
  <cols>
    <col min="1" max="1" width="1.08984375" style="4" customWidth="1"/>
    <col min="2" max="2" width="1.08984375" style="2" customWidth="1"/>
    <col min="3" max="3" width="8.36328125" style="2" customWidth="1"/>
    <col min="4" max="4" width="1.08984375" style="2" customWidth="1"/>
    <col min="5" max="5" width="3.7265625" style="3" customWidth="1"/>
    <col min="6" max="6" width="11.6328125" style="2" customWidth="1"/>
    <col min="7" max="7" width="4.54296875" style="2" customWidth="1"/>
    <col min="8" max="8" width="1.08984375" style="4" customWidth="1"/>
    <col min="9" max="9" width="1.26953125" style="2" customWidth="1"/>
    <col min="10" max="10" width="8.36328125" style="2" customWidth="1"/>
    <col min="11" max="11" width="1.08984375" style="2" customWidth="1"/>
    <col min="12" max="12" width="3.7265625" style="3" customWidth="1"/>
    <col min="13" max="13" width="11.6328125" style="2" customWidth="1"/>
    <col min="14" max="14" width="4.54296875" style="2" customWidth="1"/>
    <col min="15" max="15" width="1.08984375" style="4" customWidth="1"/>
    <col min="16" max="16" width="1.54296875" style="2" customWidth="1"/>
    <col min="17" max="17" width="28.26953125" style="2" customWidth="1"/>
    <col min="18" max="18" width="1.54296875" style="4" customWidth="1"/>
    <col min="19" max="19" width="1.7265625" style="2" customWidth="1"/>
    <col min="20" max="20" width="28.26953125" style="2" customWidth="1"/>
    <col min="21" max="21" width="1.54296875" style="4" customWidth="1"/>
    <col min="22" max="22" width="8.7265625" style="4"/>
    <col min="23" max="23" width="45.453125" style="4" customWidth="1"/>
    <col min="24" max="24" width="17.6328125" style="4" customWidth="1"/>
    <col min="25" max="16384" width="8.7265625" style="4"/>
  </cols>
  <sheetData>
    <row r="1" spans="2:21" ht="22.5" customHeight="1" x14ac:dyDescent="0.15">
      <c r="C1" s="46" t="s">
        <v>42</v>
      </c>
    </row>
    <row r="2" spans="2:21" ht="9" customHeight="1" x14ac:dyDescent="0.15">
      <c r="D2" s="5"/>
      <c r="E2" s="6"/>
      <c r="F2" s="5"/>
      <c r="G2" s="5"/>
      <c r="H2" s="5"/>
      <c r="I2" s="5"/>
      <c r="J2" s="5"/>
      <c r="K2" s="5"/>
      <c r="L2" s="6"/>
      <c r="M2" s="5"/>
      <c r="N2" s="5"/>
      <c r="O2" s="5"/>
      <c r="P2" s="7"/>
      <c r="Q2" s="8"/>
      <c r="R2" s="8"/>
      <c r="S2" s="7"/>
      <c r="T2" s="8"/>
      <c r="U2" s="8"/>
    </row>
    <row r="3" spans="2:21" ht="13.5" customHeight="1" x14ac:dyDescent="0.15">
      <c r="C3" s="173" t="s">
        <v>48</v>
      </c>
      <c r="E3" s="6"/>
      <c r="F3" s="5"/>
      <c r="G3" s="51">
        <f>番号31</f>
        <v>0</v>
      </c>
      <c r="H3" s="5"/>
      <c r="I3" s="5"/>
      <c r="J3" s="173" t="s">
        <v>48</v>
      </c>
      <c r="L3" s="6"/>
      <c r="M3" s="5"/>
      <c r="N3" s="51">
        <f>番号32</f>
        <v>0</v>
      </c>
      <c r="O3" s="5"/>
      <c r="P3" s="8"/>
      <c r="Q3" s="176" t="s">
        <v>44</v>
      </c>
      <c r="R3" s="8"/>
      <c r="S3" s="8"/>
      <c r="T3" s="176" t="str">
        <f>Q3</f>
        <v>１　権利者の占有する土地、建物等に立ち入ろうとする場合は、あらかじめ当該
　土地、建物等の権利者の同意を得なければならない。
２　業務に従事するときはこの業務従事者証を常に携帯し、関係者の請求があっ
　たときは、これを提示しなければならない。
３　この業務従事者証の保管に注意し、他人に貸与若しくは譲渡し又は亡失する
　等のことは絶対あってはならない。
４　この業務従事者証に訂正を要する事由が生じたときは、直ちに局に届け出る
　こと。
５　この業務従事者証を損傷したときは、理由を付して速やかに局に届け出るこ
　と。
６　業務が完了したときは、速やかにこの業務従事者証を局に返納しなければな
　らない。
　この業務従事者証を拾得された方は、表面の受注者もしくは岡山市水道局ま
でご連絡をお願いします。（代表電話番号234-5959）</v>
      </c>
      <c r="U3" s="8"/>
    </row>
    <row r="4" spans="2:21" ht="23.25" customHeight="1" x14ac:dyDescent="0.2">
      <c r="C4" s="174"/>
      <c r="E4" s="178" t="s">
        <v>35</v>
      </c>
      <c r="F4" s="178"/>
      <c r="G4" s="178"/>
      <c r="H4" s="5"/>
      <c r="I4" s="5"/>
      <c r="J4" s="174"/>
      <c r="L4" s="178" t="s">
        <v>35</v>
      </c>
      <c r="M4" s="178"/>
      <c r="N4" s="178"/>
      <c r="O4" s="5"/>
      <c r="P4" s="8"/>
      <c r="Q4" s="177"/>
      <c r="R4" s="8"/>
      <c r="S4" s="8"/>
      <c r="T4" s="177"/>
      <c r="U4" s="8"/>
    </row>
    <row r="5" spans="2:21" ht="13.5" customHeight="1" x14ac:dyDescent="0.15">
      <c r="C5" s="174"/>
      <c r="E5" s="179">
        <f>業務種別</f>
        <v>0</v>
      </c>
      <c r="F5" s="179"/>
      <c r="G5" s="179"/>
      <c r="H5" s="5"/>
      <c r="I5" s="5"/>
      <c r="J5" s="174"/>
      <c r="L5" s="179">
        <f>業務種別</f>
        <v>0</v>
      </c>
      <c r="M5" s="179"/>
      <c r="N5" s="179"/>
      <c r="O5" s="5"/>
      <c r="P5" s="8"/>
      <c r="Q5" s="177"/>
      <c r="R5" s="8"/>
      <c r="S5" s="8"/>
      <c r="T5" s="177"/>
      <c r="U5" s="8"/>
    </row>
    <row r="6" spans="2:21" ht="15.75" customHeight="1" x14ac:dyDescent="0.15">
      <c r="C6" s="174"/>
      <c r="E6" s="9" t="s">
        <v>22</v>
      </c>
      <c r="F6" s="171">
        <f>受注者</f>
        <v>0</v>
      </c>
      <c r="G6" s="171"/>
      <c r="H6" s="5"/>
      <c r="I6" s="5"/>
      <c r="J6" s="174"/>
      <c r="L6" s="9" t="s">
        <v>22</v>
      </c>
      <c r="M6" s="171">
        <f>受注者</f>
        <v>0</v>
      </c>
      <c r="N6" s="171"/>
      <c r="O6" s="5"/>
      <c r="P6" s="8"/>
      <c r="Q6" s="177"/>
      <c r="R6" s="8"/>
      <c r="S6" s="8"/>
      <c r="T6" s="177"/>
      <c r="U6" s="8"/>
    </row>
    <row r="7" spans="2:21" ht="13.5" customHeight="1" x14ac:dyDescent="0.15">
      <c r="C7" s="174"/>
      <c r="E7" s="55" t="s">
        <v>24</v>
      </c>
      <c r="F7" s="181">
        <f>ふり31</f>
        <v>0</v>
      </c>
      <c r="G7" s="181"/>
      <c r="H7" s="5"/>
      <c r="I7" s="5"/>
      <c r="J7" s="174"/>
      <c r="L7" s="55" t="s">
        <v>24</v>
      </c>
      <c r="M7" s="181">
        <f>ふり32</f>
        <v>0</v>
      </c>
      <c r="N7" s="181"/>
      <c r="O7" s="5"/>
      <c r="P7" s="8"/>
      <c r="Q7" s="177"/>
      <c r="R7" s="8"/>
      <c r="S7" s="8"/>
      <c r="T7" s="177"/>
      <c r="U7" s="8"/>
    </row>
    <row r="8" spans="2:21" ht="13.5" customHeight="1" x14ac:dyDescent="0.15">
      <c r="C8" s="175"/>
      <c r="E8" s="9" t="s">
        <v>36</v>
      </c>
      <c r="F8" s="171">
        <f>氏名31</f>
        <v>0</v>
      </c>
      <c r="G8" s="171"/>
      <c r="H8" s="5"/>
      <c r="I8" s="5"/>
      <c r="J8" s="175"/>
      <c r="L8" s="9" t="s">
        <v>36</v>
      </c>
      <c r="M8" s="171">
        <f>氏名32</f>
        <v>0</v>
      </c>
      <c r="N8" s="171"/>
      <c r="O8" s="5"/>
      <c r="P8" s="8"/>
      <c r="Q8" s="177"/>
      <c r="R8" s="8"/>
      <c r="S8" s="8"/>
      <c r="T8" s="177"/>
      <c r="U8" s="8"/>
    </row>
    <row r="9" spans="2:21" x14ac:dyDescent="0.15">
      <c r="B9" s="5"/>
      <c r="C9" s="172" t="s">
        <v>37</v>
      </c>
      <c r="D9" s="172"/>
      <c r="E9" s="172"/>
      <c r="F9" s="172"/>
      <c r="G9" s="172"/>
      <c r="H9" s="5"/>
      <c r="I9" s="5"/>
      <c r="J9" s="172" t="s">
        <v>37</v>
      </c>
      <c r="K9" s="172"/>
      <c r="L9" s="172"/>
      <c r="M9" s="172"/>
      <c r="N9" s="172"/>
      <c r="O9" s="5"/>
      <c r="P9" s="8"/>
      <c r="Q9" s="177"/>
      <c r="R9" s="8"/>
      <c r="S9" s="8"/>
      <c r="T9" s="177"/>
      <c r="U9" s="8"/>
    </row>
    <row r="10" spans="2:21" x14ac:dyDescent="0.15">
      <c r="B10" s="5"/>
      <c r="C10" s="11" t="s">
        <v>18</v>
      </c>
      <c r="D10" s="55" t="s">
        <v>38</v>
      </c>
      <c r="E10" s="170" t="str">
        <f>IF(発行年月日="","令和　年　月　日",発行年月日)</f>
        <v>令和　年　月　日</v>
      </c>
      <c r="F10" s="170"/>
      <c r="G10" s="12"/>
      <c r="H10" s="47"/>
      <c r="I10" s="47"/>
      <c r="J10" s="11" t="s">
        <v>18</v>
      </c>
      <c r="K10" s="55" t="s">
        <v>38</v>
      </c>
      <c r="L10" s="170" t="str">
        <f>IF(発行年月日="","令和　年　月　日",発行年月日)</f>
        <v>令和　年　月　日</v>
      </c>
      <c r="M10" s="170"/>
      <c r="N10" s="12"/>
      <c r="O10" s="5"/>
      <c r="P10" s="8"/>
      <c r="Q10" s="177"/>
      <c r="R10" s="8"/>
      <c r="S10" s="8"/>
      <c r="T10" s="177"/>
      <c r="U10" s="8"/>
    </row>
    <row r="11" spans="2:21" x14ac:dyDescent="0.15">
      <c r="B11" s="5"/>
      <c r="C11" s="11" t="s">
        <v>39</v>
      </c>
      <c r="D11" s="55" t="s">
        <v>38</v>
      </c>
      <c r="E11" s="170" t="str">
        <f>IF(有効期限="","令和　年　月　日",有効期限)</f>
        <v>令和　年　月　日</v>
      </c>
      <c r="F11" s="170"/>
      <c r="G11" s="12"/>
      <c r="H11" s="47"/>
      <c r="I11" s="47"/>
      <c r="J11" s="11" t="s">
        <v>39</v>
      </c>
      <c r="K11" s="55" t="s">
        <v>38</v>
      </c>
      <c r="L11" s="170" t="str">
        <f>IF(有効期限="","令和　年　月　日",有効期限)</f>
        <v>令和　年　月　日</v>
      </c>
      <c r="M11" s="170"/>
      <c r="N11" s="12"/>
      <c r="O11" s="5"/>
      <c r="P11" s="8"/>
      <c r="Q11" s="177"/>
      <c r="R11" s="8"/>
      <c r="S11" s="8"/>
      <c r="T11" s="177"/>
      <c r="U11" s="8"/>
    </row>
    <row r="12" spans="2:21" ht="20.25" customHeight="1" x14ac:dyDescent="0.2">
      <c r="B12" s="5"/>
      <c r="C12" s="180" t="s">
        <v>40</v>
      </c>
      <c r="D12" s="180"/>
      <c r="E12" s="180"/>
      <c r="F12" s="180"/>
      <c r="G12" s="13"/>
      <c r="H12" s="5"/>
      <c r="I12" s="5"/>
      <c r="J12" s="180" t="s">
        <v>40</v>
      </c>
      <c r="K12" s="180"/>
      <c r="L12" s="180"/>
      <c r="M12" s="180"/>
      <c r="N12" s="13"/>
      <c r="O12" s="5"/>
      <c r="P12" s="8"/>
      <c r="Q12" s="177"/>
      <c r="R12" s="8"/>
      <c r="S12" s="8"/>
      <c r="T12" s="177"/>
      <c r="U12" s="8"/>
    </row>
    <row r="13" spans="2:21" ht="9" customHeight="1" x14ac:dyDescent="0.15">
      <c r="B13" s="5"/>
      <c r="C13" s="5"/>
      <c r="D13" s="5"/>
      <c r="E13" s="6"/>
      <c r="F13" s="5"/>
      <c r="G13" s="5"/>
      <c r="H13" s="5"/>
      <c r="I13" s="5"/>
      <c r="J13" s="5"/>
      <c r="K13" s="5"/>
      <c r="L13" s="6"/>
      <c r="M13" s="5"/>
      <c r="N13" s="5"/>
      <c r="O13" s="5"/>
      <c r="P13" s="8"/>
      <c r="Q13" s="8"/>
      <c r="R13" s="8"/>
      <c r="S13" s="8"/>
      <c r="T13" s="8"/>
      <c r="U13" s="8"/>
    </row>
    <row r="14" spans="2:21" ht="9" customHeight="1" x14ac:dyDescent="0.15">
      <c r="B14" s="5"/>
      <c r="C14" s="5"/>
      <c r="D14" s="5"/>
      <c r="E14" s="6"/>
      <c r="F14" s="5"/>
      <c r="G14" s="5"/>
      <c r="H14" s="5"/>
      <c r="I14" s="5"/>
      <c r="J14" s="5"/>
      <c r="K14" s="5"/>
      <c r="L14" s="6"/>
      <c r="M14" s="5"/>
      <c r="N14" s="5"/>
      <c r="O14" s="5"/>
      <c r="P14" s="7"/>
      <c r="Q14" s="8"/>
      <c r="R14" s="8"/>
      <c r="S14" s="7"/>
      <c r="T14" s="8"/>
      <c r="U14" s="8"/>
    </row>
    <row r="15" spans="2:21" ht="13.5" customHeight="1" x14ac:dyDescent="0.15">
      <c r="B15" s="5"/>
      <c r="C15" s="173" t="s">
        <v>48</v>
      </c>
      <c r="E15" s="6"/>
      <c r="F15" s="5"/>
      <c r="G15" s="51">
        <f>番号33</f>
        <v>0</v>
      </c>
      <c r="H15" s="5"/>
      <c r="I15" s="5"/>
      <c r="J15" s="173" t="s">
        <v>48</v>
      </c>
      <c r="L15" s="14"/>
      <c r="M15" s="5"/>
      <c r="N15" s="51">
        <f>番号34</f>
        <v>0</v>
      </c>
      <c r="O15" s="5"/>
      <c r="P15" s="8"/>
      <c r="Q15" s="176" t="str">
        <f>Q3</f>
        <v>１　権利者の占有する土地、建物等に立ち入ろうとする場合は、あらかじめ当該
　土地、建物等の権利者の同意を得なければならない。
２　業務に従事するときはこの業務従事者証を常に携帯し、関係者の請求があっ
　たときは、これを提示しなければならない。
３　この業務従事者証の保管に注意し、他人に貸与若しくは譲渡し又は亡失する
　等のことは絶対あってはならない。
４　この業務従事者証に訂正を要する事由が生じたときは、直ちに局に届け出る
　こと。
５　この業務従事者証を損傷したときは、理由を付して速やかに局に届け出るこ
　と。
６　業務が完了したときは、速やかにこの業務従事者証を局に返納しなければな
　らない。
　この業務従事者証を拾得された方は、表面の受注者もしくは岡山市水道局ま
でご連絡をお願いします。（代表電話番号234-5959）</v>
      </c>
      <c r="R15" s="8"/>
      <c r="S15" s="8"/>
      <c r="T15" s="176" t="str">
        <f>Q3</f>
        <v>１　権利者の占有する土地、建物等に立ち入ろうとする場合は、あらかじめ当該
　土地、建物等の権利者の同意を得なければならない。
２　業務に従事するときはこの業務従事者証を常に携帯し、関係者の請求があっ
　たときは、これを提示しなければならない。
３　この業務従事者証の保管に注意し、他人に貸与若しくは譲渡し又は亡失する
　等のことは絶対あってはならない。
４　この業務従事者証に訂正を要する事由が生じたときは、直ちに局に届け出る
　こと。
５　この業務従事者証を損傷したときは、理由を付して速やかに局に届け出るこ
　と。
６　業務が完了したときは、速やかにこの業務従事者証を局に返納しなければな
　らない。
　この業務従事者証を拾得された方は、表面の受注者もしくは岡山市水道局ま
でご連絡をお願いします。（代表電話番号234-5959）</v>
      </c>
      <c r="U15" s="8"/>
    </row>
    <row r="16" spans="2:21" ht="23.25" customHeight="1" x14ac:dyDescent="0.2">
      <c r="B16" s="5"/>
      <c r="C16" s="174"/>
      <c r="E16" s="178" t="s">
        <v>35</v>
      </c>
      <c r="F16" s="178"/>
      <c r="G16" s="178"/>
      <c r="H16" s="5"/>
      <c r="I16" s="5"/>
      <c r="J16" s="174"/>
      <c r="L16" s="178" t="s">
        <v>35</v>
      </c>
      <c r="M16" s="178"/>
      <c r="N16" s="178"/>
      <c r="O16" s="5"/>
      <c r="P16" s="8"/>
      <c r="Q16" s="177"/>
      <c r="R16" s="8"/>
      <c r="S16" s="8"/>
      <c r="T16" s="177"/>
      <c r="U16" s="8"/>
    </row>
    <row r="17" spans="2:21" ht="13.5" customHeight="1" x14ac:dyDescent="0.15">
      <c r="B17" s="5"/>
      <c r="C17" s="174"/>
      <c r="E17" s="179">
        <f>業務種別</f>
        <v>0</v>
      </c>
      <c r="F17" s="179"/>
      <c r="G17" s="179"/>
      <c r="H17" s="5"/>
      <c r="I17" s="5"/>
      <c r="J17" s="174"/>
      <c r="L17" s="179">
        <f>業務種別</f>
        <v>0</v>
      </c>
      <c r="M17" s="179"/>
      <c r="N17" s="179"/>
      <c r="O17" s="5"/>
      <c r="P17" s="8"/>
      <c r="Q17" s="177"/>
      <c r="R17" s="8"/>
      <c r="S17" s="8"/>
      <c r="T17" s="177"/>
      <c r="U17" s="8"/>
    </row>
    <row r="18" spans="2:21" ht="15.75" customHeight="1" x14ac:dyDescent="0.15">
      <c r="B18" s="5"/>
      <c r="C18" s="174"/>
      <c r="E18" s="9" t="s">
        <v>22</v>
      </c>
      <c r="F18" s="171">
        <f>受注者</f>
        <v>0</v>
      </c>
      <c r="G18" s="171"/>
      <c r="H18" s="5"/>
      <c r="I18" s="5"/>
      <c r="J18" s="174"/>
      <c r="L18" s="9" t="s">
        <v>22</v>
      </c>
      <c r="M18" s="171">
        <f>受注者</f>
        <v>0</v>
      </c>
      <c r="N18" s="171"/>
      <c r="O18" s="5"/>
      <c r="P18" s="8"/>
      <c r="Q18" s="177"/>
      <c r="R18" s="8"/>
      <c r="S18" s="8"/>
      <c r="T18" s="177"/>
      <c r="U18" s="8"/>
    </row>
    <row r="19" spans="2:21" ht="13.5" customHeight="1" x14ac:dyDescent="0.15">
      <c r="B19" s="5"/>
      <c r="C19" s="174"/>
      <c r="E19" s="55" t="s">
        <v>24</v>
      </c>
      <c r="F19" s="181">
        <f>ふり33</f>
        <v>0</v>
      </c>
      <c r="G19" s="181"/>
      <c r="H19" s="5"/>
      <c r="I19" s="5"/>
      <c r="J19" s="174"/>
      <c r="L19" s="55" t="s">
        <v>24</v>
      </c>
      <c r="M19" s="181">
        <f>ふり34</f>
        <v>0</v>
      </c>
      <c r="N19" s="181"/>
      <c r="O19" s="5"/>
      <c r="P19" s="8"/>
      <c r="Q19" s="177"/>
      <c r="R19" s="8"/>
      <c r="S19" s="8"/>
      <c r="T19" s="177"/>
      <c r="U19" s="8"/>
    </row>
    <row r="20" spans="2:21" ht="13.5" customHeight="1" x14ac:dyDescent="0.15">
      <c r="B20" s="5"/>
      <c r="C20" s="175"/>
      <c r="E20" s="9" t="s">
        <v>36</v>
      </c>
      <c r="F20" s="171">
        <f>氏名33</f>
        <v>0</v>
      </c>
      <c r="G20" s="171"/>
      <c r="H20" s="5"/>
      <c r="I20" s="5"/>
      <c r="J20" s="175"/>
      <c r="L20" s="9" t="s">
        <v>36</v>
      </c>
      <c r="M20" s="171">
        <f>氏名34</f>
        <v>0</v>
      </c>
      <c r="N20" s="171"/>
      <c r="O20" s="5"/>
      <c r="P20" s="8"/>
      <c r="Q20" s="177"/>
      <c r="R20" s="8"/>
      <c r="S20" s="8"/>
      <c r="T20" s="177"/>
      <c r="U20" s="8"/>
    </row>
    <row r="21" spans="2:21" x14ac:dyDescent="0.15">
      <c r="B21" s="5"/>
      <c r="C21" s="172" t="s">
        <v>37</v>
      </c>
      <c r="D21" s="172"/>
      <c r="E21" s="172"/>
      <c r="F21" s="172"/>
      <c r="G21" s="172"/>
      <c r="H21" s="5"/>
      <c r="I21" s="5"/>
      <c r="J21" s="172" t="s">
        <v>37</v>
      </c>
      <c r="K21" s="172"/>
      <c r="L21" s="172"/>
      <c r="M21" s="172"/>
      <c r="N21" s="172"/>
      <c r="O21" s="5"/>
      <c r="P21" s="8"/>
      <c r="Q21" s="177"/>
      <c r="R21" s="8"/>
      <c r="S21" s="8"/>
      <c r="T21" s="177"/>
      <c r="U21" s="8"/>
    </row>
    <row r="22" spans="2:21" x14ac:dyDescent="0.15">
      <c r="B22" s="5"/>
      <c r="C22" s="11" t="s">
        <v>18</v>
      </c>
      <c r="D22" s="55" t="s">
        <v>38</v>
      </c>
      <c r="E22" s="170" t="str">
        <f>IF(発行年月日="","令和　年　月　日",発行年月日)</f>
        <v>令和　年　月　日</v>
      </c>
      <c r="F22" s="170"/>
      <c r="G22" s="12"/>
      <c r="H22" s="47"/>
      <c r="I22" s="47"/>
      <c r="J22" s="11" t="s">
        <v>18</v>
      </c>
      <c r="K22" s="55" t="s">
        <v>38</v>
      </c>
      <c r="L22" s="170" t="str">
        <f>IF(発行年月日="","令和　年　月　日",発行年月日)</f>
        <v>令和　年　月　日</v>
      </c>
      <c r="M22" s="170"/>
      <c r="N22" s="12"/>
      <c r="O22" s="5"/>
      <c r="P22" s="8"/>
      <c r="Q22" s="177"/>
      <c r="R22" s="8"/>
      <c r="S22" s="8"/>
      <c r="T22" s="177"/>
      <c r="U22" s="8"/>
    </row>
    <row r="23" spans="2:21" x14ac:dyDescent="0.15">
      <c r="B23" s="5"/>
      <c r="C23" s="11" t="s">
        <v>39</v>
      </c>
      <c r="D23" s="55" t="s">
        <v>38</v>
      </c>
      <c r="E23" s="170" t="str">
        <f>IF(有効期限="","令和　年　月　日",有効期限)</f>
        <v>令和　年　月　日</v>
      </c>
      <c r="F23" s="170"/>
      <c r="G23" s="12"/>
      <c r="H23" s="47"/>
      <c r="I23" s="47"/>
      <c r="J23" s="11" t="s">
        <v>39</v>
      </c>
      <c r="K23" s="55" t="s">
        <v>38</v>
      </c>
      <c r="L23" s="170" t="str">
        <f>IF(有効期限="","令和　年　月　日",有効期限)</f>
        <v>令和　年　月　日</v>
      </c>
      <c r="M23" s="170"/>
      <c r="N23" s="12"/>
      <c r="O23" s="5"/>
      <c r="P23" s="8"/>
      <c r="Q23" s="177"/>
      <c r="R23" s="8"/>
      <c r="S23" s="8"/>
      <c r="T23" s="177"/>
      <c r="U23" s="8"/>
    </row>
    <row r="24" spans="2:21" ht="20.25" customHeight="1" x14ac:dyDescent="0.2">
      <c r="B24" s="5"/>
      <c r="C24" s="180" t="s">
        <v>40</v>
      </c>
      <c r="D24" s="180"/>
      <c r="E24" s="180"/>
      <c r="F24" s="180"/>
      <c r="G24" s="13"/>
      <c r="H24" s="5"/>
      <c r="I24" s="5"/>
      <c r="J24" s="180" t="s">
        <v>40</v>
      </c>
      <c r="K24" s="180"/>
      <c r="L24" s="180"/>
      <c r="M24" s="180"/>
      <c r="N24" s="13"/>
      <c r="O24" s="5"/>
      <c r="P24" s="8"/>
      <c r="Q24" s="177"/>
      <c r="R24" s="8"/>
      <c r="S24" s="8"/>
      <c r="T24" s="177"/>
      <c r="U24" s="8"/>
    </row>
    <row r="25" spans="2:21" ht="9" customHeight="1" x14ac:dyDescent="0.15">
      <c r="B25" s="5"/>
      <c r="C25" s="5"/>
      <c r="D25" s="5"/>
      <c r="E25" s="6"/>
      <c r="F25" s="5"/>
      <c r="G25" s="5"/>
      <c r="H25" s="5"/>
      <c r="I25" s="5"/>
      <c r="J25" s="5"/>
      <c r="K25" s="5"/>
      <c r="L25" s="6"/>
      <c r="M25" s="5"/>
      <c r="N25" s="5"/>
      <c r="O25" s="5"/>
      <c r="P25" s="8"/>
      <c r="Q25" s="8"/>
      <c r="R25" s="8"/>
      <c r="S25" s="8"/>
      <c r="T25" s="8"/>
      <c r="U25" s="8"/>
    </row>
    <row r="26" spans="2:21" ht="9" customHeight="1" x14ac:dyDescent="0.15">
      <c r="B26" s="5"/>
      <c r="C26" s="5"/>
      <c r="D26" s="5"/>
      <c r="E26" s="6"/>
      <c r="F26" s="5"/>
      <c r="G26" s="5"/>
      <c r="H26" s="5"/>
      <c r="I26" s="5"/>
      <c r="J26" s="5"/>
      <c r="K26" s="5"/>
      <c r="L26" s="6"/>
      <c r="M26" s="5"/>
      <c r="N26" s="5"/>
      <c r="O26" s="5"/>
      <c r="P26" s="7"/>
      <c r="Q26" s="8"/>
      <c r="R26" s="8"/>
      <c r="S26" s="7"/>
      <c r="T26" s="8"/>
      <c r="U26" s="8"/>
    </row>
    <row r="27" spans="2:21" ht="13.5" customHeight="1" x14ac:dyDescent="0.15">
      <c r="B27" s="5"/>
      <c r="C27" s="173" t="s">
        <v>48</v>
      </c>
      <c r="E27" s="14"/>
      <c r="F27" s="5"/>
      <c r="G27" s="51">
        <f>番号35</f>
        <v>0</v>
      </c>
      <c r="H27" s="5"/>
      <c r="I27" s="5"/>
      <c r="J27" s="173" t="s">
        <v>48</v>
      </c>
      <c r="L27" s="6"/>
      <c r="M27" s="5"/>
      <c r="N27" s="51">
        <f>番号36</f>
        <v>0</v>
      </c>
      <c r="O27" s="5"/>
      <c r="P27" s="8"/>
      <c r="Q27" s="176" t="str">
        <f>Q3</f>
        <v>１　権利者の占有する土地、建物等に立ち入ろうとする場合は、あらかじめ当該
　土地、建物等の権利者の同意を得なければならない。
２　業務に従事するときはこの業務従事者証を常に携帯し、関係者の請求があっ
　たときは、これを提示しなければならない。
３　この業務従事者証の保管に注意し、他人に貸与若しくは譲渡し又は亡失する
　等のことは絶対あってはならない。
４　この業務従事者証に訂正を要する事由が生じたときは、直ちに局に届け出る
　こと。
５　この業務従事者証を損傷したときは、理由を付して速やかに局に届け出るこ
　と。
６　業務が完了したときは、速やかにこの業務従事者証を局に返納しなければな
　らない。
　この業務従事者証を拾得された方は、表面の受注者もしくは岡山市水道局ま
でご連絡をお願いします。（代表電話番号234-5959）</v>
      </c>
      <c r="R27" s="8"/>
      <c r="S27" s="8"/>
      <c r="T27" s="176" t="str">
        <f>Q3</f>
        <v>１　権利者の占有する土地、建物等に立ち入ろうとする場合は、あらかじめ当該
　土地、建物等の権利者の同意を得なければならない。
２　業務に従事するときはこの業務従事者証を常に携帯し、関係者の請求があっ
　たときは、これを提示しなければならない。
３　この業務従事者証の保管に注意し、他人に貸与若しくは譲渡し又は亡失する
　等のことは絶対あってはならない。
４　この業務従事者証に訂正を要する事由が生じたときは、直ちに局に届け出る
　こと。
５　この業務従事者証を損傷したときは、理由を付して速やかに局に届け出るこ
　と。
６　業務が完了したときは、速やかにこの業務従事者証を局に返納しなければな
　らない。
　この業務従事者証を拾得された方は、表面の受注者もしくは岡山市水道局ま
でご連絡をお願いします。（代表電話番号234-5959）</v>
      </c>
      <c r="U27" s="8"/>
    </row>
    <row r="28" spans="2:21" ht="23.25" customHeight="1" x14ac:dyDescent="0.2">
      <c r="B28" s="5"/>
      <c r="C28" s="174"/>
      <c r="E28" s="178" t="s">
        <v>35</v>
      </c>
      <c r="F28" s="178"/>
      <c r="G28" s="178"/>
      <c r="H28" s="5"/>
      <c r="I28" s="5"/>
      <c r="J28" s="174"/>
      <c r="L28" s="178" t="s">
        <v>35</v>
      </c>
      <c r="M28" s="178"/>
      <c r="N28" s="178"/>
      <c r="O28" s="5"/>
      <c r="P28" s="8"/>
      <c r="Q28" s="177"/>
      <c r="R28" s="8"/>
      <c r="S28" s="8"/>
      <c r="T28" s="177"/>
      <c r="U28" s="8"/>
    </row>
    <row r="29" spans="2:21" ht="13.5" customHeight="1" x14ac:dyDescent="0.15">
      <c r="B29" s="5"/>
      <c r="C29" s="174"/>
      <c r="E29" s="182">
        <f>業務種別</f>
        <v>0</v>
      </c>
      <c r="F29" s="182"/>
      <c r="G29" s="182"/>
      <c r="H29" s="5"/>
      <c r="I29" s="5"/>
      <c r="J29" s="174"/>
      <c r="L29" s="179">
        <f>業務種別</f>
        <v>0</v>
      </c>
      <c r="M29" s="179"/>
      <c r="N29" s="179"/>
      <c r="O29" s="5"/>
      <c r="P29" s="8"/>
      <c r="Q29" s="177"/>
      <c r="R29" s="8"/>
      <c r="S29" s="8"/>
      <c r="T29" s="177"/>
      <c r="U29" s="8"/>
    </row>
    <row r="30" spans="2:21" ht="15.75" customHeight="1" x14ac:dyDescent="0.15">
      <c r="B30" s="5"/>
      <c r="C30" s="174"/>
      <c r="E30" s="9" t="s">
        <v>22</v>
      </c>
      <c r="F30" s="171">
        <f>受注者</f>
        <v>0</v>
      </c>
      <c r="G30" s="171"/>
      <c r="H30" s="5"/>
      <c r="I30" s="5"/>
      <c r="J30" s="174"/>
      <c r="L30" s="9" t="s">
        <v>22</v>
      </c>
      <c r="M30" s="171">
        <f>受注者</f>
        <v>0</v>
      </c>
      <c r="N30" s="171"/>
      <c r="O30" s="5"/>
      <c r="P30" s="8"/>
      <c r="Q30" s="177"/>
      <c r="R30" s="8"/>
      <c r="S30" s="8"/>
      <c r="T30" s="177"/>
      <c r="U30" s="8"/>
    </row>
    <row r="31" spans="2:21" ht="13.5" customHeight="1" x14ac:dyDescent="0.15">
      <c r="B31" s="5"/>
      <c r="C31" s="174"/>
      <c r="E31" s="55" t="s">
        <v>24</v>
      </c>
      <c r="F31" s="181">
        <f>ふり35</f>
        <v>0</v>
      </c>
      <c r="G31" s="181"/>
      <c r="H31" s="5"/>
      <c r="I31" s="5"/>
      <c r="J31" s="174"/>
      <c r="L31" s="55" t="s">
        <v>24</v>
      </c>
      <c r="M31" s="181">
        <f>ふり36</f>
        <v>0</v>
      </c>
      <c r="N31" s="181"/>
      <c r="O31" s="5"/>
      <c r="P31" s="8"/>
      <c r="Q31" s="177"/>
      <c r="R31" s="8"/>
      <c r="S31" s="8"/>
      <c r="T31" s="177"/>
      <c r="U31" s="8"/>
    </row>
    <row r="32" spans="2:21" ht="13.5" customHeight="1" x14ac:dyDescent="0.15">
      <c r="B32" s="5"/>
      <c r="C32" s="175"/>
      <c r="E32" s="9" t="s">
        <v>36</v>
      </c>
      <c r="F32" s="171">
        <f>氏名35</f>
        <v>0</v>
      </c>
      <c r="G32" s="171"/>
      <c r="H32" s="5"/>
      <c r="I32" s="5"/>
      <c r="J32" s="175"/>
      <c r="L32" s="9" t="s">
        <v>36</v>
      </c>
      <c r="M32" s="171">
        <f>氏名36</f>
        <v>0</v>
      </c>
      <c r="N32" s="171"/>
      <c r="O32" s="5"/>
      <c r="P32" s="8"/>
      <c r="Q32" s="177"/>
      <c r="R32" s="8"/>
      <c r="S32" s="8"/>
      <c r="T32" s="177"/>
      <c r="U32" s="8"/>
    </row>
    <row r="33" spans="2:21" x14ac:dyDescent="0.15">
      <c r="B33" s="5"/>
      <c r="C33" s="172" t="s">
        <v>37</v>
      </c>
      <c r="D33" s="172"/>
      <c r="E33" s="172"/>
      <c r="F33" s="172"/>
      <c r="G33" s="172"/>
      <c r="H33" s="5"/>
      <c r="I33" s="5"/>
      <c r="J33" s="172" t="s">
        <v>37</v>
      </c>
      <c r="K33" s="172"/>
      <c r="L33" s="172"/>
      <c r="M33" s="172"/>
      <c r="N33" s="172"/>
      <c r="O33" s="5"/>
      <c r="P33" s="8"/>
      <c r="Q33" s="177"/>
      <c r="R33" s="8"/>
      <c r="S33" s="8"/>
      <c r="T33" s="177"/>
      <c r="U33" s="8"/>
    </row>
    <row r="34" spans="2:21" x14ac:dyDescent="0.15">
      <c r="B34" s="5"/>
      <c r="C34" s="11" t="s">
        <v>18</v>
      </c>
      <c r="D34" s="55" t="s">
        <v>38</v>
      </c>
      <c r="E34" s="170" t="str">
        <f>IF(発行年月日="","令和　年　月　日",発行年月日)</f>
        <v>令和　年　月　日</v>
      </c>
      <c r="F34" s="170"/>
      <c r="G34" s="12"/>
      <c r="H34" s="47"/>
      <c r="I34" s="47"/>
      <c r="J34" s="11" t="s">
        <v>18</v>
      </c>
      <c r="K34" s="55" t="s">
        <v>38</v>
      </c>
      <c r="L34" s="170" t="str">
        <f>IF(発行年月日="","令和　年　月　日",発行年月日)</f>
        <v>令和　年　月　日</v>
      </c>
      <c r="M34" s="170"/>
      <c r="N34" s="12"/>
      <c r="O34" s="5"/>
      <c r="P34" s="8"/>
      <c r="Q34" s="177"/>
      <c r="R34" s="8"/>
      <c r="S34" s="8"/>
      <c r="T34" s="177"/>
      <c r="U34" s="8"/>
    </row>
    <row r="35" spans="2:21" x14ac:dyDescent="0.15">
      <c r="B35" s="5"/>
      <c r="C35" s="11" t="s">
        <v>39</v>
      </c>
      <c r="D35" s="55" t="s">
        <v>38</v>
      </c>
      <c r="E35" s="170" t="str">
        <f>IF(有効期限="","令和　年　月　日",有効期限)</f>
        <v>令和　年　月　日</v>
      </c>
      <c r="F35" s="170"/>
      <c r="G35" s="12"/>
      <c r="H35" s="47"/>
      <c r="I35" s="47"/>
      <c r="J35" s="11" t="s">
        <v>39</v>
      </c>
      <c r="K35" s="55" t="s">
        <v>38</v>
      </c>
      <c r="L35" s="170" t="str">
        <f>IF(有効期限="","令和　年　月　日",有効期限)</f>
        <v>令和　年　月　日</v>
      </c>
      <c r="M35" s="170"/>
      <c r="N35" s="12"/>
      <c r="O35" s="5"/>
      <c r="P35" s="8"/>
      <c r="Q35" s="177"/>
      <c r="R35" s="8"/>
      <c r="S35" s="8"/>
      <c r="T35" s="177"/>
      <c r="U35" s="8"/>
    </row>
    <row r="36" spans="2:21" ht="20.25" customHeight="1" x14ac:dyDescent="0.2">
      <c r="B36" s="5"/>
      <c r="C36" s="180" t="s">
        <v>40</v>
      </c>
      <c r="D36" s="180"/>
      <c r="E36" s="180"/>
      <c r="F36" s="180"/>
      <c r="G36" s="13"/>
      <c r="H36" s="5"/>
      <c r="I36" s="5"/>
      <c r="J36" s="180" t="s">
        <v>40</v>
      </c>
      <c r="K36" s="180"/>
      <c r="L36" s="180"/>
      <c r="M36" s="180"/>
      <c r="N36" s="13"/>
      <c r="O36" s="5"/>
      <c r="P36" s="8"/>
      <c r="Q36" s="177"/>
      <c r="R36" s="8"/>
      <c r="S36" s="8"/>
      <c r="T36" s="177"/>
      <c r="U36" s="8"/>
    </row>
    <row r="37" spans="2:21" ht="9" customHeight="1" x14ac:dyDescent="0.15">
      <c r="B37" s="5"/>
      <c r="C37" s="5"/>
      <c r="D37" s="5"/>
      <c r="E37" s="6"/>
      <c r="F37" s="5"/>
      <c r="G37" s="5"/>
      <c r="H37" s="5"/>
      <c r="I37" s="5"/>
      <c r="J37" s="5"/>
      <c r="K37" s="5"/>
      <c r="L37" s="6"/>
      <c r="M37" s="5"/>
      <c r="N37" s="5"/>
      <c r="O37" s="5"/>
      <c r="P37" s="8"/>
      <c r="Q37" s="8"/>
      <c r="R37" s="8"/>
      <c r="S37" s="8"/>
      <c r="T37" s="8"/>
      <c r="U37" s="8"/>
    </row>
    <row r="38" spans="2:21" ht="9" customHeight="1" x14ac:dyDescent="0.15">
      <c r="B38" s="5"/>
      <c r="C38" s="5"/>
      <c r="D38" s="5"/>
      <c r="E38" s="6"/>
      <c r="F38" s="5"/>
      <c r="G38" s="5"/>
      <c r="H38" s="5"/>
      <c r="I38" s="5"/>
      <c r="J38" s="5"/>
      <c r="K38" s="5"/>
      <c r="L38" s="6"/>
      <c r="M38" s="5"/>
      <c r="N38" s="5"/>
      <c r="O38" s="5"/>
      <c r="P38" s="7"/>
      <c r="Q38" s="8"/>
      <c r="R38" s="8"/>
      <c r="S38" s="7"/>
      <c r="T38" s="8"/>
      <c r="U38" s="8"/>
    </row>
    <row r="39" spans="2:21" ht="13.5" customHeight="1" x14ac:dyDescent="0.15">
      <c r="B39" s="5"/>
      <c r="C39" s="173" t="s">
        <v>48</v>
      </c>
      <c r="E39" s="6"/>
      <c r="F39" s="5"/>
      <c r="G39" s="51">
        <f>番号37</f>
        <v>0</v>
      </c>
      <c r="H39" s="5"/>
      <c r="I39" s="5"/>
      <c r="J39" s="173" t="s">
        <v>48</v>
      </c>
      <c r="L39" s="6"/>
      <c r="M39" s="5"/>
      <c r="N39" s="51">
        <f>番号38</f>
        <v>0</v>
      </c>
      <c r="O39" s="5"/>
      <c r="P39" s="8"/>
      <c r="Q39" s="176" t="str">
        <f>Q3</f>
        <v>１　権利者の占有する土地、建物等に立ち入ろうとする場合は、あらかじめ当該
　土地、建物等の権利者の同意を得なければならない。
２　業務に従事するときはこの業務従事者証を常に携帯し、関係者の請求があっ
　たときは、これを提示しなければならない。
３　この業務従事者証の保管に注意し、他人に貸与若しくは譲渡し又は亡失する
　等のことは絶対あってはならない。
４　この業務従事者証に訂正を要する事由が生じたときは、直ちに局に届け出る
　こと。
５　この業務従事者証を損傷したときは、理由を付して速やかに局に届け出るこ
　と。
６　業務が完了したときは、速やかにこの業務従事者証を局に返納しなければな
　らない。
　この業務従事者証を拾得された方は、表面の受注者もしくは岡山市水道局ま
でご連絡をお願いします。（代表電話番号234-5959）</v>
      </c>
      <c r="R39" s="8"/>
      <c r="S39" s="8"/>
      <c r="T39" s="176" t="str">
        <f>Q3</f>
        <v>１　権利者の占有する土地、建物等に立ち入ろうとする場合は、あらかじめ当該
　土地、建物等の権利者の同意を得なければならない。
２　業務に従事するときはこの業務従事者証を常に携帯し、関係者の請求があっ
　たときは、これを提示しなければならない。
３　この業務従事者証の保管に注意し、他人に貸与若しくは譲渡し又は亡失する
　等のことは絶対あってはならない。
４　この業務従事者証に訂正を要する事由が生じたときは、直ちに局に届け出る
　こと。
５　この業務従事者証を損傷したときは、理由を付して速やかに局に届け出るこ
　と。
６　業務が完了したときは、速やかにこの業務従事者証を局に返納しなければな
　らない。
　この業務従事者証を拾得された方は、表面の受注者もしくは岡山市水道局ま
でご連絡をお願いします。（代表電話番号234-5959）</v>
      </c>
      <c r="U39" s="8"/>
    </row>
    <row r="40" spans="2:21" ht="23.25" customHeight="1" x14ac:dyDescent="0.2">
      <c r="B40" s="5"/>
      <c r="C40" s="174"/>
      <c r="E40" s="178" t="s">
        <v>35</v>
      </c>
      <c r="F40" s="178"/>
      <c r="G40" s="178"/>
      <c r="H40" s="5"/>
      <c r="I40" s="5"/>
      <c r="J40" s="174"/>
      <c r="L40" s="178" t="s">
        <v>35</v>
      </c>
      <c r="M40" s="178"/>
      <c r="N40" s="178"/>
      <c r="O40" s="5"/>
      <c r="P40" s="8"/>
      <c r="Q40" s="177"/>
      <c r="R40" s="8"/>
      <c r="S40" s="8"/>
      <c r="T40" s="177"/>
      <c r="U40" s="8"/>
    </row>
    <row r="41" spans="2:21" ht="13.5" customHeight="1" x14ac:dyDescent="0.15">
      <c r="B41" s="5"/>
      <c r="C41" s="174"/>
      <c r="E41" s="179">
        <f>業務種別</f>
        <v>0</v>
      </c>
      <c r="F41" s="179"/>
      <c r="G41" s="179"/>
      <c r="H41" s="5"/>
      <c r="I41" s="5"/>
      <c r="J41" s="174"/>
      <c r="L41" s="179">
        <f>業務種別</f>
        <v>0</v>
      </c>
      <c r="M41" s="179"/>
      <c r="N41" s="179"/>
      <c r="O41" s="5"/>
      <c r="P41" s="8"/>
      <c r="Q41" s="177"/>
      <c r="R41" s="8"/>
      <c r="S41" s="8"/>
      <c r="T41" s="177"/>
      <c r="U41" s="8"/>
    </row>
    <row r="42" spans="2:21" ht="15.75" customHeight="1" x14ac:dyDescent="0.15">
      <c r="B42" s="5"/>
      <c r="C42" s="174"/>
      <c r="E42" s="9" t="s">
        <v>22</v>
      </c>
      <c r="F42" s="171">
        <f>受注者</f>
        <v>0</v>
      </c>
      <c r="G42" s="171"/>
      <c r="H42" s="5"/>
      <c r="I42" s="5"/>
      <c r="J42" s="174"/>
      <c r="L42" s="9" t="s">
        <v>22</v>
      </c>
      <c r="M42" s="171">
        <f>受注者</f>
        <v>0</v>
      </c>
      <c r="N42" s="171"/>
      <c r="O42" s="5"/>
      <c r="P42" s="8"/>
      <c r="Q42" s="177"/>
      <c r="R42" s="8"/>
      <c r="S42" s="8"/>
      <c r="T42" s="177"/>
      <c r="U42" s="8"/>
    </row>
    <row r="43" spans="2:21" ht="13.5" customHeight="1" x14ac:dyDescent="0.15">
      <c r="B43" s="5"/>
      <c r="C43" s="174"/>
      <c r="E43" s="55" t="s">
        <v>24</v>
      </c>
      <c r="F43" s="181">
        <f>ふり37</f>
        <v>0</v>
      </c>
      <c r="G43" s="181"/>
      <c r="H43" s="5"/>
      <c r="I43" s="5"/>
      <c r="J43" s="174"/>
      <c r="L43" s="55" t="s">
        <v>24</v>
      </c>
      <c r="M43" s="181">
        <f>ふり38</f>
        <v>0</v>
      </c>
      <c r="N43" s="181"/>
      <c r="O43" s="5"/>
      <c r="P43" s="8"/>
      <c r="Q43" s="177"/>
      <c r="R43" s="8"/>
      <c r="S43" s="8"/>
      <c r="T43" s="177"/>
      <c r="U43" s="8"/>
    </row>
    <row r="44" spans="2:21" ht="13.5" customHeight="1" x14ac:dyDescent="0.15">
      <c r="B44" s="5"/>
      <c r="C44" s="175"/>
      <c r="E44" s="6" t="s">
        <v>36</v>
      </c>
      <c r="F44" s="171">
        <f>氏名37</f>
        <v>0</v>
      </c>
      <c r="G44" s="171"/>
      <c r="H44" s="5"/>
      <c r="I44" s="5"/>
      <c r="J44" s="175"/>
      <c r="L44" s="9" t="s">
        <v>36</v>
      </c>
      <c r="M44" s="171">
        <f>氏名38</f>
        <v>0</v>
      </c>
      <c r="N44" s="171"/>
      <c r="O44" s="5"/>
      <c r="P44" s="8"/>
      <c r="Q44" s="177"/>
      <c r="R44" s="8"/>
      <c r="S44" s="8"/>
      <c r="T44" s="177"/>
      <c r="U44" s="8"/>
    </row>
    <row r="45" spans="2:21" x14ac:dyDescent="0.15">
      <c r="B45" s="5"/>
      <c r="C45" s="172" t="s">
        <v>37</v>
      </c>
      <c r="D45" s="172"/>
      <c r="E45" s="172"/>
      <c r="F45" s="172"/>
      <c r="G45" s="172"/>
      <c r="H45" s="5"/>
      <c r="I45" s="5"/>
      <c r="J45" s="172" t="s">
        <v>37</v>
      </c>
      <c r="K45" s="172"/>
      <c r="L45" s="172"/>
      <c r="M45" s="172"/>
      <c r="N45" s="172"/>
      <c r="O45" s="5"/>
      <c r="P45" s="8"/>
      <c r="Q45" s="177"/>
      <c r="R45" s="8"/>
      <c r="S45" s="8"/>
      <c r="T45" s="177"/>
      <c r="U45" s="8"/>
    </row>
    <row r="46" spans="2:21" x14ac:dyDescent="0.15">
      <c r="B46" s="5"/>
      <c r="C46" s="11" t="s">
        <v>18</v>
      </c>
      <c r="D46" s="55" t="s">
        <v>38</v>
      </c>
      <c r="E46" s="170" t="str">
        <f>IF(発行年月日="","令和　年　月　日",発行年月日)</f>
        <v>令和　年　月　日</v>
      </c>
      <c r="F46" s="170"/>
      <c r="G46" s="12"/>
      <c r="H46" s="47"/>
      <c r="I46" s="47"/>
      <c r="J46" s="11" t="s">
        <v>18</v>
      </c>
      <c r="K46" s="55" t="s">
        <v>38</v>
      </c>
      <c r="L46" s="170" t="str">
        <f>IF(発行年月日="","令和　年　月　日",発行年月日)</f>
        <v>令和　年　月　日</v>
      </c>
      <c r="M46" s="170"/>
      <c r="N46" s="12"/>
      <c r="O46" s="5"/>
      <c r="P46" s="8"/>
      <c r="Q46" s="177"/>
      <c r="R46" s="8"/>
      <c r="S46" s="8"/>
      <c r="T46" s="177"/>
      <c r="U46" s="8"/>
    </row>
    <row r="47" spans="2:21" x14ac:dyDescent="0.15">
      <c r="B47" s="5"/>
      <c r="C47" s="11" t="s">
        <v>39</v>
      </c>
      <c r="D47" s="55" t="s">
        <v>38</v>
      </c>
      <c r="E47" s="170" t="str">
        <f>IF(有効期限="","令和　年　月　日",有効期限)</f>
        <v>令和　年　月　日</v>
      </c>
      <c r="F47" s="170"/>
      <c r="G47" s="12"/>
      <c r="H47" s="47"/>
      <c r="I47" s="47"/>
      <c r="J47" s="11" t="s">
        <v>39</v>
      </c>
      <c r="K47" s="55" t="s">
        <v>38</v>
      </c>
      <c r="L47" s="170" t="str">
        <f>IF(有効期限="","令和　年　月　日",有効期限)</f>
        <v>令和　年　月　日</v>
      </c>
      <c r="M47" s="170"/>
      <c r="N47" s="12"/>
      <c r="O47" s="5"/>
      <c r="P47" s="8"/>
      <c r="Q47" s="177"/>
      <c r="R47" s="8"/>
      <c r="S47" s="8"/>
      <c r="T47" s="177"/>
      <c r="U47" s="8"/>
    </row>
    <row r="48" spans="2:21" ht="20.25" customHeight="1" x14ac:dyDescent="0.2">
      <c r="B48" s="5"/>
      <c r="C48" s="180" t="s">
        <v>40</v>
      </c>
      <c r="D48" s="180"/>
      <c r="E48" s="180"/>
      <c r="F48" s="180"/>
      <c r="G48" s="13"/>
      <c r="H48" s="5"/>
      <c r="I48" s="5"/>
      <c r="J48" s="180" t="s">
        <v>40</v>
      </c>
      <c r="K48" s="180"/>
      <c r="L48" s="180"/>
      <c r="M48" s="180"/>
      <c r="N48" s="13"/>
      <c r="O48" s="5"/>
      <c r="P48" s="8"/>
      <c r="Q48" s="177"/>
      <c r="R48" s="8"/>
      <c r="S48" s="8"/>
      <c r="T48" s="177"/>
      <c r="U48" s="8"/>
    </row>
    <row r="49" spans="2:21" ht="9" customHeight="1" x14ac:dyDescent="0.15">
      <c r="B49" s="5"/>
      <c r="C49" s="5"/>
      <c r="D49" s="5"/>
      <c r="E49" s="6"/>
      <c r="F49" s="5"/>
      <c r="G49" s="5"/>
      <c r="H49" s="5"/>
      <c r="I49" s="5"/>
      <c r="J49" s="5"/>
      <c r="K49" s="5"/>
      <c r="L49" s="6"/>
      <c r="M49" s="5"/>
      <c r="N49" s="5"/>
      <c r="O49" s="5"/>
      <c r="P49" s="8"/>
      <c r="Q49" s="8"/>
      <c r="R49" s="8"/>
      <c r="S49" s="8"/>
      <c r="T49" s="8"/>
      <c r="U49" s="8"/>
    </row>
    <row r="50" spans="2:21" ht="9" customHeight="1" x14ac:dyDescent="0.15">
      <c r="B50" s="5"/>
      <c r="C50" s="5"/>
      <c r="D50" s="5"/>
      <c r="E50" s="6"/>
      <c r="F50" s="5"/>
      <c r="G50" s="5"/>
      <c r="H50" s="5"/>
      <c r="I50" s="5"/>
      <c r="J50" s="5"/>
      <c r="K50" s="5"/>
      <c r="L50" s="6"/>
      <c r="M50" s="5"/>
      <c r="N50" s="5"/>
      <c r="O50" s="5"/>
      <c r="P50" s="7"/>
      <c r="Q50" s="8"/>
      <c r="R50" s="8"/>
      <c r="S50" s="7"/>
      <c r="T50" s="8"/>
      <c r="U50" s="8"/>
    </row>
    <row r="51" spans="2:21" ht="13.5" customHeight="1" x14ac:dyDescent="0.15">
      <c r="B51" s="5"/>
      <c r="C51" s="173" t="s">
        <v>48</v>
      </c>
      <c r="E51" s="15"/>
      <c r="F51" s="5"/>
      <c r="G51" s="51">
        <f>番号39</f>
        <v>0</v>
      </c>
      <c r="H51" s="5"/>
      <c r="I51" s="15"/>
      <c r="J51" s="173" t="s">
        <v>48</v>
      </c>
      <c r="L51" s="15"/>
      <c r="M51" s="5"/>
      <c r="N51" s="51">
        <f>番号40</f>
        <v>0</v>
      </c>
      <c r="O51" s="5"/>
      <c r="P51" s="8"/>
      <c r="Q51" s="176" t="str">
        <f>Q3</f>
        <v>１　権利者の占有する土地、建物等に立ち入ろうとする場合は、あらかじめ当該
　土地、建物等の権利者の同意を得なければならない。
２　業務に従事するときはこの業務従事者証を常に携帯し、関係者の請求があっ
　たときは、これを提示しなければならない。
３　この業務従事者証の保管に注意し、他人に貸与若しくは譲渡し又は亡失する
　等のことは絶対あってはならない。
４　この業務従事者証に訂正を要する事由が生じたときは、直ちに局に届け出る
　こと。
５　この業務従事者証を損傷したときは、理由を付して速やかに局に届け出るこ
　と。
６　業務が完了したときは、速やかにこの業務従事者証を局に返納しなければな
　らない。
　この業務従事者証を拾得された方は、表面の受注者もしくは岡山市水道局ま
でご連絡をお願いします。（代表電話番号234-5959）</v>
      </c>
      <c r="R51" s="8"/>
      <c r="S51" s="8"/>
      <c r="T51" s="176" t="str">
        <f>Q3</f>
        <v>１　権利者の占有する土地、建物等に立ち入ろうとする場合は、あらかじめ当該
　土地、建物等の権利者の同意を得なければならない。
２　業務に従事するときはこの業務従事者証を常に携帯し、関係者の請求があっ
　たときは、これを提示しなければならない。
３　この業務従事者証の保管に注意し、他人に貸与若しくは譲渡し又は亡失する
　等のことは絶対あってはならない。
４　この業務従事者証に訂正を要する事由が生じたときは、直ちに局に届け出る
　こと。
５　この業務従事者証を損傷したときは、理由を付して速やかに局に届け出るこ
　と。
６　業務が完了したときは、速やかにこの業務従事者証を局に返納しなければな
　らない。
　この業務従事者証を拾得された方は、表面の受注者もしくは岡山市水道局ま
でご連絡をお願いします。（代表電話番号234-5959）</v>
      </c>
      <c r="U51" s="8"/>
    </row>
    <row r="52" spans="2:21" ht="23.25" customHeight="1" x14ac:dyDescent="0.2">
      <c r="B52" s="5"/>
      <c r="C52" s="174"/>
      <c r="E52" s="178" t="s">
        <v>35</v>
      </c>
      <c r="F52" s="178"/>
      <c r="G52" s="178"/>
      <c r="H52" s="5"/>
      <c r="I52" s="15"/>
      <c r="J52" s="174"/>
      <c r="L52" s="178" t="s">
        <v>35</v>
      </c>
      <c r="M52" s="178"/>
      <c r="N52" s="178"/>
      <c r="O52" s="5"/>
      <c r="P52" s="8"/>
      <c r="Q52" s="177"/>
      <c r="R52" s="8"/>
      <c r="S52" s="8"/>
      <c r="T52" s="177"/>
      <c r="U52" s="8"/>
    </row>
    <row r="53" spans="2:21" ht="13.5" customHeight="1" x14ac:dyDescent="0.15">
      <c r="B53" s="5"/>
      <c r="C53" s="174"/>
      <c r="E53" s="179">
        <f>業務種別</f>
        <v>0</v>
      </c>
      <c r="F53" s="179"/>
      <c r="G53" s="179"/>
      <c r="H53" s="5"/>
      <c r="I53" s="15"/>
      <c r="J53" s="174"/>
      <c r="L53" s="179">
        <f>業務種別</f>
        <v>0</v>
      </c>
      <c r="M53" s="179"/>
      <c r="N53" s="179"/>
      <c r="O53" s="5"/>
      <c r="P53" s="8"/>
      <c r="Q53" s="177"/>
      <c r="R53" s="8"/>
      <c r="S53" s="8"/>
      <c r="T53" s="177"/>
      <c r="U53" s="8"/>
    </row>
    <row r="54" spans="2:21" ht="15.75" customHeight="1" x14ac:dyDescent="0.15">
      <c r="B54" s="5"/>
      <c r="C54" s="174"/>
      <c r="E54" s="9" t="s">
        <v>22</v>
      </c>
      <c r="F54" s="171">
        <f>受注者</f>
        <v>0</v>
      </c>
      <c r="G54" s="171"/>
      <c r="H54" s="5"/>
      <c r="I54" s="15"/>
      <c r="J54" s="174"/>
      <c r="L54" s="9" t="s">
        <v>22</v>
      </c>
      <c r="M54" s="171">
        <f>受注者</f>
        <v>0</v>
      </c>
      <c r="N54" s="171"/>
      <c r="O54" s="5"/>
      <c r="P54" s="8"/>
      <c r="Q54" s="177"/>
      <c r="R54" s="8"/>
      <c r="S54" s="8"/>
      <c r="T54" s="177"/>
      <c r="U54" s="8"/>
    </row>
    <row r="55" spans="2:21" ht="13.5" customHeight="1" x14ac:dyDescent="0.15">
      <c r="B55" s="5"/>
      <c r="C55" s="174"/>
      <c r="E55" s="55" t="s">
        <v>24</v>
      </c>
      <c r="F55" s="181">
        <f>ふり39</f>
        <v>0</v>
      </c>
      <c r="G55" s="181"/>
      <c r="H55" s="5"/>
      <c r="I55" s="15"/>
      <c r="J55" s="174"/>
      <c r="L55" s="55" t="s">
        <v>24</v>
      </c>
      <c r="M55" s="181">
        <f>ふり40</f>
        <v>0</v>
      </c>
      <c r="N55" s="181"/>
      <c r="O55" s="5"/>
      <c r="P55" s="8"/>
      <c r="Q55" s="177"/>
      <c r="R55" s="8"/>
      <c r="S55" s="8"/>
      <c r="T55" s="177"/>
      <c r="U55" s="8"/>
    </row>
    <row r="56" spans="2:21" ht="13.5" customHeight="1" x14ac:dyDescent="0.15">
      <c r="B56" s="5"/>
      <c r="C56" s="175"/>
      <c r="E56" s="9" t="s">
        <v>36</v>
      </c>
      <c r="F56" s="171">
        <f>氏名39</f>
        <v>0</v>
      </c>
      <c r="G56" s="171"/>
      <c r="H56" s="5"/>
      <c r="I56" s="15"/>
      <c r="J56" s="175"/>
      <c r="L56" s="9" t="s">
        <v>36</v>
      </c>
      <c r="M56" s="171">
        <f>氏名40</f>
        <v>0</v>
      </c>
      <c r="N56" s="171"/>
      <c r="O56" s="5"/>
      <c r="P56" s="8"/>
      <c r="Q56" s="177"/>
      <c r="R56" s="8"/>
      <c r="S56" s="8"/>
      <c r="T56" s="177"/>
      <c r="U56" s="8"/>
    </row>
    <row r="57" spans="2:21" x14ac:dyDescent="0.15">
      <c r="B57" s="5"/>
      <c r="C57" s="172" t="s">
        <v>37</v>
      </c>
      <c r="D57" s="172"/>
      <c r="E57" s="172"/>
      <c r="F57" s="172"/>
      <c r="G57" s="172"/>
      <c r="H57" s="5"/>
      <c r="I57" s="5"/>
      <c r="J57" s="172" t="s">
        <v>37</v>
      </c>
      <c r="K57" s="172"/>
      <c r="L57" s="172"/>
      <c r="M57" s="172"/>
      <c r="N57" s="172"/>
      <c r="O57" s="5"/>
      <c r="P57" s="8"/>
      <c r="Q57" s="177"/>
      <c r="R57" s="8"/>
      <c r="S57" s="8"/>
      <c r="T57" s="177"/>
      <c r="U57" s="8"/>
    </row>
    <row r="58" spans="2:21" x14ac:dyDescent="0.15">
      <c r="B58" s="5"/>
      <c r="C58" s="11" t="s">
        <v>18</v>
      </c>
      <c r="D58" s="55" t="s">
        <v>38</v>
      </c>
      <c r="E58" s="170" t="str">
        <f>IF(発行年月日="","令和　年　月　日",発行年月日)</f>
        <v>令和　年　月　日</v>
      </c>
      <c r="F58" s="170"/>
      <c r="G58" s="12"/>
      <c r="H58" s="47"/>
      <c r="I58" s="47"/>
      <c r="J58" s="11" t="s">
        <v>18</v>
      </c>
      <c r="K58" s="55" t="s">
        <v>38</v>
      </c>
      <c r="L58" s="170" t="str">
        <f>IF(発行年月日="","令和　年　月　日",発行年月日)</f>
        <v>令和　年　月　日</v>
      </c>
      <c r="M58" s="170"/>
      <c r="N58" s="12"/>
      <c r="O58" s="5"/>
      <c r="P58" s="8"/>
      <c r="Q58" s="177"/>
      <c r="R58" s="8"/>
      <c r="S58" s="8"/>
      <c r="T58" s="177"/>
      <c r="U58" s="8"/>
    </row>
    <row r="59" spans="2:21" x14ac:dyDescent="0.15">
      <c r="B59" s="5"/>
      <c r="C59" s="11" t="s">
        <v>39</v>
      </c>
      <c r="D59" s="55" t="s">
        <v>38</v>
      </c>
      <c r="E59" s="170" t="str">
        <f>IF(有効期限="","令和　年　月　日",有効期限)</f>
        <v>令和　年　月　日</v>
      </c>
      <c r="F59" s="170"/>
      <c r="G59" s="12"/>
      <c r="H59" s="47"/>
      <c r="I59" s="47"/>
      <c r="J59" s="11" t="s">
        <v>39</v>
      </c>
      <c r="K59" s="55" t="s">
        <v>38</v>
      </c>
      <c r="L59" s="170" t="str">
        <f>IF(有効期限="","令和　年　月　日",有効期限)</f>
        <v>令和　年　月　日</v>
      </c>
      <c r="M59" s="170"/>
      <c r="N59" s="12"/>
      <c r="O59" s="5"/>
      <c r="P59" s="8"/>
      <c r="Q59" s="177"/>
      <c r="R59" s="8"/>
      <c r="S59" s="8"/>
      <c r="T59" s="177"/>
      <c r="U59" s="8"/>
    </row>
    <row r="60" spans="2:21" ht="20.25" customHeight="1" x14ac:dyDescent="0.2">
      <c r="B60" s="5"/>
      <c r="C60" s="180" t="s">
        <v>40</v>
      </c>
      <c r="D60" s="180"/>
      <c r="E60" s="180"/>
      <c r="F60" s="180"/>
      <c r="G60" s="13"/>
      <c r="H60" s="5"/>
      <c r="I60" s="5"/>
      <c r="J60" s="180" t="s">
        <v>40</v>
      </c>
      <c r="K60" s="180"/>
      <c r="L60" s="180"/>
      <c r="M60" s="180"/>
      <c r="N60" s="13"/>
      <c r="O60" s="5"/>
      <c r="P60" s="8"/>
      <c r="Q60" s="177"/>
      <c r="R60" s="8"/>
      <c r="S60" s="8"/>
      <c r="T60" s="177"/>
      <c r="U60" s="8"/>
    </row>
    <row r="61" spans="2:21" ht="9" customHeight="1" x14ac:dyDescent="0.15">
      <c r="B61" s="5"/>
      <c r="C61" s="5"/>
      <c r="D61" s="5"/>
      <c r="E61" s="6"/>
      <c r="F61" s="5"/>
      <c r="G61" s="5"/>
      <c r="H61" s="5"/>
      <c r="I61" s="5"/>
      <c r="J61" s="5"/>
      <c r="K61" s="5"/>
      <c r="L61" s="6"/>
      <c r="M61" s="5"/>
      <c r="N61" s="5"/>
      <c r="O61" s="5"/>
      <c r="P61" s="8"/>
      <c r="Q61" s="8"/>
      <c r="R61" s="8"/>
      <c r="S61" s="8"/>
      <c r="T61" s="8"/>
      <c r="U61" s="8"/>
    </row>
    <row r="64" spans="2:21" x14ac:dyDescent="0.15">
      <c r="B64" s="4"/>
      <c r="C64" s="4"/>
      <c r="D64" s="4"/>
    </row>
    <row r="65" spans="2:4" x14ac:dyDescent="0.15">
      <c r="B65" s="4"/>
      <c r="C65" s="45"/>
      <c r="D65" s="4"/>
    </row>
    <row r="66" spans="2:4" x14ac:dyDescent="0.15">
      <c r="B66" s="4"/>
      <c r="C66" s="45"/>
      <c r="D66" s="4"/>
    </row>
    <row r="67" spans="2:4" x14ac:dyDescent="0.15">
      <c r="B67" s="4"/>
      <c r="C67" s="45"/>
      <c r="D67" s="4"/>
    </row>
    <row r="68" spans="2:4" x14ac:dyDescent="0.15">
      <c r="B68" s="4"/>
      <c r="C68" s="45"/>
      <c r="D68" s="4"/>
    </row>
    <row r="69" spans="2:4" x14ac:dyDescent="0.15">
      <c r="B69" s="4"/>
      <c r="C69" s="45"/>
      <c r="D69" s="4"/>
    </row>
    <row r="70" spans="2:4" x14ac:dyDescent="0.15">
      <c r="B70" s="4"/>
      <c r="C70" s="45"/>
      <c r="D70" s="4"/>
    </row>
    <row r="71" spans="2:4" x14ac:dyDescent="0.15">
      <c r="B71" s="4"/>
      <c r="C71" s="4"/>
      <c r="D71" s="4"/>
    </row>
  </sheetData>
  <sheetProtection selectLockedCells="1"/>
  <protectedRanges>
    <protectedRange sqref="C3 J3 C15 J15 C27 J27 C39 J39 C51 J51" name="従事者証画像貼付枠"/>
  </protectedRanges>
  <mergeCells count="110">
    <mergeCell ref="C57:G57"/>
    <mergeCell ref="J57:N57"/>
    <mergeCell ref="C51:C56"/>
    <mergeCell ref="J51:J56"/>
    <mergeCell ref="Q51:Q60"/>
    <mergeCell ref="T51:T60"/>
    <mergeCell ref="E52:G52"/>
    <mergeCell ref="L52:N52"/>
    <mergeCell ref="E53:G53"/>
    <mergeCell ref="L53:N53"/>
    <mergeCell ref="F54:G54"/>
    <mergeCell ref="M54:N54"/>
    <mergeCell ref="E59:F59"/>
    <mergeCell ref="L59:M59"/>
    <mergeCell ref="C60:F60"/>
    <mergeCell ref="J60:M60"/>
    <mergeCell ref="E46:F46"/>
    <mergeCell ref="L46:M46"/>
    <mergeCell ref="E47:F47"/>
    <mergeCell ref="L47:M47"/>
    <mergeCell ref="C48:F48"/>
    <mergeCell ref="J48:M48"/>
    <mergeCell ref="T39:T48"/>
    <mergeCell ref="E58:F58"/>
    <mergeCell ref="L58:M58"/>
    <mergeCell ref="F55:G55"/>
    <mergeCell ref="M55:N55"/>
    <mergeCell ref="F56:G56"/>
    <mergeCell ref="C45:G45"/>
    <mergeCell ref="J45:N45"/>
    <mergeCell ref="C39:C44"/>
    <mergeCell ref="J39:J44"/>
    <mergeCell ref="Q39:Q48"/>
    <mergeCell ref="E40:G40"/>
    <mergeCell ref="L40:N40"/>
    <mergeCell ref="E41:G41"/>
    <mergeCell ref="L41:N41"/>
    <mergeCell ref="F42:G42"/>
    <mergeCell ref="M42:N42"/>
    <mergeCell ref="M56:N56"/>
    <mergeCell ref="M32:N32"/>
    <mergeCell ref="C33:G33"/>
    <mergeCell ref="J33:N33"/>
    <mergeCell ref="C27:C32"/>
    <mergeCell ref="J27:J32"/>
    <mergeCell ref="F43:G43"/>
    <mergeCell ref="M43:N43"/>
    <mergeCell ref="F44:G44"/>
    <mergeCell ref="M44:N44"/>
    <mergeCell ref="Q27:Q36"/>
    <mergeCell ref="T27:T36"/>
    <mergeCell ref="E28:G28"/>
    <mergeCell ref="L28:N28"/>
    <mergeCell ref="E29:G29"/>
    <mergeCell ref="L29:N29"/>
    <mergeCell ref="F30:G30"/>
    <mergeCell ref="M30:N30"/>
    <mergeCell ref="E22:F22"/>
    <mergeCell ref="L22:M22"/>
    <mergeCell ref="E23:F23"/>
    <mergeCell ref="L23:M23"/>
    <mergeCell ref="C24:F24"/>
    <mergeCell ref="J24:M24"/>
    <mergeCell ref="T15:T24"/>
    <mergeCell ref="E34:F34"/>
    <mergeCell ref="L34:M34"/>
    <mergeCell ref="E35:F35"/>
    <mergeCell ref="L35:M35"/>
    <mergeCell ref="C36:F36"/>
    <mergeCell ref="J36:M36"/>
    <mergeCell ref="F31:G31"/>
    <mergeCell ref="M31:N31"/>
    <mergeCell ref="F32:G32"/>
    <mergeCell ref="F19:G19"/>
    <mergeCell ref="M19:N19"/>
    <mergeCell ref="F20:G20"/>
    <mergeCell ref="M20:N20"/>
    <mergeCell ref="C21:G21"/>
    <mergeCell ref="J21:N21"/>
    <mergeCell ref="C15:C20"/>
    <mergeCell ref="J15:J20"/>
    <mergeCell ref="Q15:Q24"/>
    <mergeCell ref="E16:G16"/>
    <mergeCell ref="L16:N16"/>
    <mergeCell ref="E17:G17"/>
    <mergeCell ref="L17:N17"/>
    <mergeCell ref="F18:G18"/>
    <mergeCell ref="M18:N18"/>
    <mergeCell ref="Q3:Q12"/>
    <mergeCell ref="T3:T12"/>
    <mergeCell ref="E4:G4"/>
    <mergeCell ref="L4:N4"/>
    <mergeCell ref="E5:G5"/>
    <mergeCell ref="L5:N5"/>
    <mergeCell ref="F6:G6"/>
    <mergeCell ref="M6:N6"/>
    <mergeCell ref="E10:F10"/>
    <mergeCell ref="L10:M10"/>
    <mergeCell ref="E11:F11"/>
    <mergeCell ref="L11:M11"/>
    <mergeCell ref="C12:F12"/>
    <mergeCell ref="J12:M12"/>
    <mergeCell ref="F7:G7"/>
    <mergeCell ref="M7:N7"/>
    <mergeCell ref="F8:G8"/>
    <mergeCell ref="M8:N8"/>
    <mergeCell ref="C9:G9"/>
    <mergeCell ref="J9:N9"/>
    <mergeCell ref="C3:C8"/>
    <mergeCell ref="J3:J8"/>
  </mergeCells>
  <phoneticPr fontId="1"/>
  <pageMargins left="0.55118110236220474" right="0.55118110236220474" top="0.43307086614173229" bottom="0.43307086614173229" header="0.31496062992125984" footer="0.31496062992125984"/>
  <pageSetup paperSize="9" scale="98"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129</vt:i4>
      </vt:variant>
    </vt:vector>
  </HeadingPairs>
  <TitlesOfParts>
    <vt:vector size="134" baseType="lpstr">
      <vt:lpstr>発行申請書</vt:lpstr>
      <vt:lpstr>業務従事者証（1～10）</vt:lpstr>
      <vt:lpstr>業務従事者証（11～20）</vt:lpstr>
      <vt:lpstr>業務従事者証（21～30）</vt:lpstr>
      <vt:lpstr>業務従事者証（31～40）</vt:lpstr>
      <vt:lpstr>'業務従事者証（1～10）'!Print_Area</vt:lpstr>
      <vt:lpstr>'業務従事者証（11～20）'!Print_Area</vt:lpstr>
      <vt:lpstr>'業務従事者証（21～30）'!Print_Area</vt:lpstr>
      <vt:lpstr>'業務従事者証（31～40）'!Print_Area</vt:lpstr>
      <vt:lpstr>発行申請書!Print_Area</vt:lpstr>
      <vt:lpstr>ふり1</vt:lpstr>
      <vt:lpstr>ふり10</vt:lpstr>
      <vt:lpstr>ふり11</vt:lpstr>
      <vt:lpstr>ふり12</vt:lpstr>
      <vt:lpstr>ふり13</vt:lpstr>
      <vt:lpstr>ふり14</vt:lpstr>
      <vt:lpstr>ふり15</vt:lpstr>
      <vt:lpstr>ふり16</vt:lpstr>
      <vt:lpstr>ふり17</vt:lpstr>
      <vt:lpstr>ふり18</vt:lpstr>
      <vt:lpstr>ふり19</vt:lpstr>
      <vt:lpstr>ふり2</vt:lpstr>
      <vt:lpstr>ふり20</vt:lpstr>
      <vt:lpstr>ふり21</vt:lpstr>
      <vt:lpstr>ふり22</vt:lpstr>
      <vt:lpstr>ふり23</vt:lpstr>
      <vt:lpstr>ふり24</vt:lpstr>
      <vt:lpstr>ふり25</vt:lpstr>
      <vt:lpstr>ふり26</vt:lpstr>
      <vt:lpstr>ふり27</vt:lpstr>
      <vt:lpstr>ふり28</vt:lpstr>
      <vt:lpstr>ふり29</vt:lpstr>
      <vt:lpstr>ふり3</vt:lpstr>
      <vt:lpstr>ふり30</vt:lpstr>
      <vt:lpstr>ふり31</vt:lpstr>
      <vt:lpstr>ふり32</vt:lpstr>
      <vt:lpstr>ふり33</vt:lpstr>
      <vt:lpstr>ふり34</vt:lpstr>
      <vt:lpstr>ふり35</vt:lpstr>
      <vt:lpstr>ふり36</vt:lpstr>
      <vt:lpstr>ふり37</vt:lpstr>
      <vt:lpstr>ふり38</vt:lpstr>
      <vt:lpstr>ふり39</vt:lpstr>
      <vt:lpstr>ふり4</vt:lpstr>
      <vt:lpstr>ふり40</vt:lpstr>
      <vt:lpstr>ふり5</vt:lpstr>
      <vt:lpstr>ふり6</vt:lpstr>
      <vt:lpstr>ふり7</vt:lpstr>
      <vt:lpstr>ふり8</vt:lpstr>
      <vt:lpstr>ふり9</vt:lpstr>
      <vt:lpstr>業務種別</vt:lpstr>
      <vt:lpstr>氏名1</vt:lpstr>
      <vt:lpstr>氏名10</vt:lpstr>
      <vt:lpstr>氏名11</vt:lpstr>
      <vt:lpstr>氏名12</vt:lpstr>
      <vt:lpstr>氏名13</vt:lpstr>
      <vt:lpstr>氏名14</vt:lpstr>
      <vt:lpstr>氏名15</vt:lpstr>
      <vt:lpstr>氏名16</vt:lpstr>
      <vt:lpstr>氏名17</vt:lpstr>
      <vt:lpstr>氏名18</vt:lpstr>
      <vt:lpstr>氏名19</vt:lpstr>
      <vt:lpstr>氏名2</vt:lpstr>
      <vt:lpstr>氏名20</vt:lpstr>
      <vt:lpstr>氏名21</vt:lpstr>
      <vt:lpstr>氏名22</vt:lpstr>
      <vt:lpstr>氏名23</vt:lpstr>
      <vt:lpstr>氏名24</vt:lpstr>
      <vt:lpstr>氏名25</vt:lpstr>
      <vt:lpstr>氏名26</vt:lpstr>
      <vt:lpstr>氏名27</vt:lpstr>
      <vt:lpstr>氏名28</vt:lpstr>
      <vt:lpstr>氏名29</vt:lpstr>
      <vt:lpstr>氏名3</vt:lpstr>
      <vt:lpstr>氏名30</vt:lpstr>
      <vt:lpstr>氏名31</vt:lpstr>
      <vt:lpstr>氏名32</vt:lpstr>
      <vt:lpstr>氏名33</vt:lpstr>
      <vt:lpstr>氏名34</vt:lpstr>
      <vt:lpstr>氏名35</vt:lpstr>
      <vt:lpstr>氏名36</vt:lpstr>
      <vt:lpstr>氏名37</vt:lpstr>
      <vt:lpstr>氏名38</vt:lpstr>
      <vt:lpstr>氏名39</vt:lpstr>
      <vt:lpstr>氏名4</vt:lpstr>
      <vt:lpstr>氏名40</vt:lpstr>
      <vt:lpstr>氏名5</vt:lpstr>
      <vt:lpstr>氏名6</vt:lpstr>
      <vt:lpstr>氏名7</vt:lpstr>
      <vt:lpstr>氏名8</vt:lpstr>
      <vt:lpstr>氏名9</vt:lpstr>
      <vt:lpstr>受注者</vt:lpstr>
      <vt:lpstr>発行年月日</vt:lpstr>
      <vt:lpstr>番号1</vt:lpstr>
      <vt:lpstr>番号10</vt:lpstr>
      <vt:lpstr>番号11</vt:lpstr>
      <vt:lpstr>番号12</vt:lpstr>
      <vt:lpstr>番号13</vt:lpstr>
      <vt:lpstr>番号14</vt:lpstr>
      <vt:lpstr>番号15</vt:lpstr>
      <vt:lpstr>番号16</vt:lpstr>
      <vt:lpstr>番号17</vt:lpstr>
      <vt:lpstr>番号18</vt:lpstr>
      <vt:lpstr>番号19</vt:lpstr>
      <vt:lpstr>番号2</vt:lpstr>
      <vt:lpstr>番号20</vt:lpstr>
      <vt:lpstr>番号21</vt:lpstr>
      <vt:lpstr>番号22</vt:lpstr>
      <vt:lpstr>番号23</vt:lpstr>
      <vt:lpstr>番号24</vt:lpstr>
      <vt:lpstr>番号25</vt:lpstr>
      <vt:lpstr>番号26</vt:lpstr>
      <vt:lpstr>番号27</vt:lpstr>
      <vt:lpstr>番号28</vt:lpstr>
      <vt:lpstr>番号29</vt:lpstr>
      <vt:lpstr>番号3</vt:lpstr>
      <vt:lpstr>番号30</vt:lpstr>
      <vt:lpstr>番号31</vt:lpstr>
      <vt:lpstr>番号32</vt:lpstr>
      <vt:lpstr>番号33</vt:lpstr>
      <vt:lpstr>番号34</vt:lpstr>
      <vt:lpstr>番号35</vt:lpstr>
      <vt:lpstr>番号36</vt:lpstr>
      <vt:lpstr>番号37</vt:lpstr>
      <vt:lpstr>番号38</vt:lpstr>
      <vt:lpstr>番号39</vt:lpstr>
      <vt:lpstr>番号4</vt:lpstr>
      <vt:lpstr>番号40</vt:lpstr>
      <vt:lpstr>番号5</vt:lpstr>
      <vt:lpstr>番号6</vt:lpstr>
      <vt:lpstr>番号7</vt:lpstr>
      <vt:lpstr>番号8</vt:lpstr>
      <vt:lpstr>番号9</vt:lpstr>
      <vt:lpstr>有効期限</vt:lpstr>
    </vt:vector>
  </TitlesOfParts>
  <Company>岡山市水道局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児子　伸一</dc:creator>
  <cp:lastModifiedBy>蔦野　早桜里</cp:lastModifiedBy>
  <cp:lastPrinted>2026-03-16T04:11:43Z</cp:lastPrinted>
  <dcterms:created xsi:type="dcterms:W3CDTF">2021-01-27T01:28:41Z</dcterms:created>
  <dcterms:modified xsi:type="dcterms:W3CDTF">2026-03-31T00:14:22Z</dcterms:modified>
</cp:coreProperties>
</file>