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192.168.12.10\03 管財課\02 契約係\様式集\委託\配水課作成様式\"/>
    </mc:Choice>
  </mc:AlternateContent>
  <xr:revisionPtr revIDLastSave="0" documentId="13_ncr:1_{EE29A14B-850E-4B84-BBAD-47588BD7D78E}" xr6:coauthVersionLast="47" xr6:coauthVersionMax="47" xr10:uidLastSave="{00000000-0000-0000-0000-000000000000}"/>
  <bookViews>
    <workbookView xWindow="-120" yWindow="-120" windowWidth="29040" windowHeight="15720" xr2:uid="{00000000-000D-0000-FFFF-FFFF00000000}"/>
  </bookViews>
  <sheets>
    <sheet name="発行申請書" sheetId="1" r:id="rId1"/>
    <sheet name="業務従事者証（1～10）" sheetId="2" r:id="rId2"/>
    <sheet name="業務従事者証（11～20）" sheetId="3" r:id="rId3"/>
    <sheet name="業務従事者証（21～30）" sheetId="4" r:id="rId4"/>
    <sheet name="業務従事者証（31～40）" sheetId="5" r:id="rId5"/>
  </sheets>
  <definedNames>
    <definedName name="_xlnm.Print_Area" localSheetId="1">'業務従事者証（1～10）'!$B$2:$U$66</definedName>
    <definedName name="_xlnm.Print_Area" localSheetId="2">'業務従事者証（11～20）'!$B$2:$U$66</definedName>
    <definedName name="_xlnm.Print_Area" localSheetId="3">'業務従事者証（21～30）'!$B$2:$U$66</definedName>
    <definedName name="_xlnm.Print_Area" localSheetId="4">'業務従事者証（31～40）'!$B$2:$U$66</definedName>
    <definedName name="_xlnm.Print_Area" localSheetId="0">発行申請書!$A$1:$Z$89</definedName>
    <definedName name="ふり1">発行申請書!$I$47</definedName>
    <definedName name="ふり10">発行申請書!$I$56</definedName>
    <definedName name="ふり11">発行申請書!$I$60</definedName>
    <definedName name="ふり12">発行申請書!$I$61</definedName>
    <definedName name="ふり13">発行申請書!$I$62</definedName>
    <definedName name="ふり14">発行申請書!$I$63</definedName>
    <definedName name="ふり15">発行申請書!$I$64</definedName>
    <definedName name="ふり16">発行申請書!$I$65</definedName>
    <definedName name="ふり17">発行申請書!$I$66</definedName>
    <definedName name="ふり18">発行申請書!$I$67</definedName>
    <definedName name="ふり19">発行申請書!$I$68</definedName>
    <definedName name="ふり2">発行申請書!$I$48</definedName>
    <definedName name="ふり20">発行申請書!$I$69</definedName>
    <definedName name="ふり21">発行申請書!$I$70</definedName>
    <definedName name="ふり22">発行申請書!$I$71</definedName>
    <definedName name="ふり23">発行申請書!$I$72</definedName>
    <definedName name="ふり24">発行申請書!$I$73</definedName>
    <definedName name="ふり25">発行申請書!$I$74</definedName>
    <definedName name="ふり26">発行申請書!$I$75</definedName>
    <definedName name="ふり27">発行申請書!$I$76</definedName>
    <definedName name="ふり28">発行申請書!$I$77</definedName>
    <definedName name="ふり29">発行申請書!$I$78</definedName>
    <definedName name="ふり3">発行申請書!$I$49</definedName>
    <definedName name="ふり30">発行申請書!$I$79</definedName>
    <definedName name="ふり31">発行申請書!$I$80</definedName>
    <definedName name="ふり32">発行申請書!$I$81</definedName>
    <definedName name="ふり33">発行申請書!$I$82</definedName>
    <definedName name="ふり34">発行申請書!$I$83</definedName>
    <definedName name="ふり35">発行申請書!$I$84</definedName>
    <definedName name="ふり36">発行申請書!$I$85</definedName>
    <definedName name="ふり37">発行申請書!$I$86</definedName>
    <definedName name="ふり38">発行申請書!$I$87</definedName>
    <definedName name="ふり39">発行申請書!$I$88</definedName>
    <definedName name="ふり4">発行申請書!$I$50</definedName>
    <definedName name="ふり40">発行申請書!$I$89</definedName>
    <definedName name="ふり5">発行申請書!$I$51</definedName>
    <definedName name="ふり6">発行申請書!$I$52</definedName>
    <definedName name="ふり7">発行申請書!$I$53</definedName>
    <definedName name="ふり8">発行申請書!$I$54</definedName>
    <definedName name="ふり9">発行申請書!$I$55</definedName>
    <definedName name="業務種別">発行申請書!$AB$35</definedName>
    <definedName name="氏名1">発行申請書!$F$47</definedName>
    <definedName name="氏名10">発行申請書!$F$56</definedName>
    <definedName name="氏名11">発行申請書!$F$60</definedName>
    <definedName name="氏名12">発行申請書!$F$61</definedName>
    <definedName name="氏名13">発行申請書!$F$62</definedName>
    <definedName name="氏名14">発行申請書!$F$63</definedName>
    <definedName name="氏名15">発行申請書!$F$64</definedName>
    <definedName name="氏名16">発行申請書!$F$65</definedName>
    <definedName name="氏名17">発行申請書!$F$66</definedName>
    <definedName name="氏名18">発行申請書!$F$67</definedName>
    <definedName name="氏名19">発行申請書!$F$68</definedName>
    <definedName name="氏名2">発行申請書!$F$48</definedName>
    <definedName name="氏名20">発行申請書!$F$69</definedName>
    <definedName name="氏名21">発行申請書!$F$70</definedName>
    <definedName name="氏名22">発行申請書!$F$71</definedName>
    <definedName name="氏名23">発行申請書!$F$72</definedName>
    <definedName name="氏名24">発行申請書!$F$73</definedName>
    <definedName name="氏名25">発行申請書!$F$74</definedName>
    <definedName name="氏名26">発行申請書!$F$75</definedName>
    <definedName name="氏名27">発行申請書!$F$76</definedName>
    <definedName name="氏名28">発行申請書!$F$77</definedName>
    <definedName name="氏名29">発行申請書!$F$78</definedName>
    <definedName name="氏名3">発行申請書!$F$49</definedName>
    <definedName name="氏名30">発行申請書!$F$79</definedName>
    <definedName name="氏名31">発行申請書!$F$80</definedName>
    <definedName name="氏名32">発行申請書!$F$81</definedName>
    <definedName name="氏名33">発行申請書!$F$82</definedName>
    <definedName name="氏名34">発行申請書!$F$83</definedName>
    <definedName name="氏名35">発行申請書!$F$84</definedName>
    <definedName name="氏名36">発行申請書!$F$85</definedName>
    <definedName name="氏名37">発行申請書!$F$86</definedName>
    <definedName name="氏名38">発行申請書!$F$87</definedName>
    <definedName name="氏名39">発行申請書!$F$88</definedName>
    <definedName name="氏名4">発行申請書!$F$50</definedName>
    <definedName name="氏名40">発行申請書!$F$89</definedName>
    <definedName name="氏名5">発行申請書!$F$51</definedName>
    <definedName name="氏名6">発行申請書!$F$52</definedName>
    <definedName name="氏名7">発行申請書!$F$53</definedName>
    <definedName name="氏名8">発行申請書!$F$54</definedName>
    <definedName name="氏名9">発行申請書!$F$55</definedName>
    <definedName name="受注者">発行申請書!$AB$38</definedName>
    <definedName name="発行年月日">発行申請書!$AB$36</definedName>
    <definedName name="番号1">発行申請書!$S$47</definedName>
    <definedName name="番号10">発行申請書!$S$56</definedName>
    <definedName name="番号11">発行申請書!$S$60</definedName>
    <definedName name="番号12">発行申請書!$S$61</definedName>
    <definedName name="番号13">発行申請書!$S$62</definedName>
    <definedName name="番号14">発行申請書!$S$63</definedName>
    <definedName name="番号15">発行申請書!$S$64</definedName>
    <definedName name="番号16">発行申請書!$V$65</definedName>
    <definedName name="番号17">発行申請書!$S$66</definedName>
    <definedName name="番号18">発行申請書!$S$67</definedName>
    <definedName name="番号19">発行申請書!$S$68</definedName>
    <definedName name="番号2">発行申請書!$S$48</definedName>
    <definedName name="番号20">発行申請書!$S$69</definedName>
    <definedName name="番号21">発行申請書!$S$70</definedName>
    <definedName name="番号22">発行申請書!$S$71</definedName>
    <definedName name="番号23">発行申請書!$S$72</definedName>
    <definedName name="番号24">発行申請書!$S$73</definedName>
    <definedName name="番号25">発行申請書!$S$74</definedName>
    <definedName name="番号26">発行申請書!$S$75</definedName>
    <definedName name="番号27">発行申請書!$S$76</definedName>
    <definedName name="番号28">発行申請書!$S$77</definedName>
    <definedName name="番号29">発行申請書!$S$78</definedName>
    <definedName name="番号3">発行申請書!$S$49</definedName>
    <definedName name="番号30">発行申請書!$S$79</definedName>
    <definedName name="番号31">発行申請書!$S$80</definedName>
    <definedName name="番号32">発行申請書!$S$81</definedName>
    <definedName name="番号33">発行申請書!$S$82</definedName>
    <definedName name="番号34">発行申請書!$S$83</definedName>
    <definedName name="番号35">発行申請書!$S$84</definedName>
    <definedName name="番号36">発行申請書!$S$85</definedName>
    <definedName name="番号37">発行申請書!$S$86</definedName>
    <definedName name="番号38">発行申請書!$S$87</definedName>
    <definedName name="番号39">発行申請書!$S$88</definedName>
    <definedName name="番号4">発行申請書!$S$50</definedName>
    <definedName name="番号40">発行申請書!$S$89</definedName>
    <definedName name="番号5">発行申請書!$S$51</definedName>
    <definedName name="番号6">発行申請書!$S$52</definedName>
    <definedName name="番号7">発行申請書!$S$53</definedName>
    <definedName name="番号8">発行申請書!$S$54</definedName>
    <definedName name="番号9">発行申請書!$S$55</definedName>
    <definedName name="有効期限">発行申請書!$AB$37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5" i="1" l="1"/>
  <c r="P14" i="1"/>
  <c r="M59" i="5"/>
  <c r="F59" i="5"/>
  <c r="M46" i="5"/>
  <c r="F46" i="5"/>
  <c r="M33" i="5"/>
  <c r="F33" i="5"/>
  <c r="M20" i="5"/>
  <c r="F20" i="5"/>
  <c r="M7" i="5"/>
  <c r="F7" i="5"/>
  <c r="M59" i="4"/>
  <c r="F59" i="4"/>
  <c r="M46" i="4"/>
  <c r="F46" i="4"/>
  <c r="M33" i="4"/>
  <c r="F33" i="4"/>
  <c r="M20" i="4"/>
  <c r="F20" i="4"/>
  <c r="M7" i="4"/>
  <c r="F7" i="4"/>
  <c r="M59" i="3"/>
  <c r="F59" i="3"/>
  <c r="M46" i="3"/>
  <c r="F46" i="3"/>
  <c r="M33" i="3"/>
  <c r="F33" i="3"/>
  <c r="M20" i="3"/>
  <c r="F20" i="3"/>
  <c r="M7" i="3"/>
  <c r="F7" i="3"/>
  <c r="M59" i="2"/>
  <c r="F59" i="2"/>
  <c r="M46" i="2"/>
  <c r="F46" i="2"/>
  <c r="M33" i="2"/>
  <c r="F33" i="2"/>
  <c r="M20" i="2"/>
  <c r="F20" i="2"/>
  <c r="M7" i="2"/>
  <c r="F7" i="2"/>
  <c r="M58" i="5" l="1"/>
  <c r="F58" i="5"/>
  <c r="M45" i="5"/>
  <c r="F45" i="5"/>
  <c r="M32" i="5"/>
  <c r="F32" i="5"/>
  <c r="M19" i="5"/>
  <c r="F19" i="5"/>
  <c r="M6" i="5"/>
  <c r="F6" i="5"/>
  <c r="M58" i="4"/>
  <c r="F58" i="4"/>
  <c r="M45" i="4"/>
  <c r="F45" i="4"/>
  <c r="M32" i="4"/>
  <c r="F32" i="4"/>
  <c r="M19" i="4"/>
  <c r="F19" i="4"/>
  <c r="M6" i="4"/>
  <c r="F6" i="4"/>
  <c r="M58" i="3"/>
  <c r="F58" i="3"/>
  <c r="M45" i="3"/>
  <c r="F45" i="3"/>
  <c r="M32" i="3"/>
  <c r="F32" i="3"/>
  <c r="M19" i="3"/>
  <c r="F19" i="3"/>
  <c r="M6" i="3"/>
  <c r="F6" i="3"/>
  <c r="M58" i="2"/>
  <c r="F58" i="2"/>
  <c r="M45" i="2"/>
  <c r="F45" i="2"/>
  <c r="M32" i="2"/>
  <c r="F32" i="2"/>
  <c r="M19" i="2"/>
  <c r="F19" i="2"/>
  <c r="M6" i="2"/>
  <c r="M61" i="5"/>
  <c r="M60" i="5"/>
  <c r="N55" i="5"/>
  <c r="F61" i="5"/>
  <c r="F60" i="5"/>
  <c r="G55" i="5"/>
  <c r="M48" i="5"/>
  <c r="M47" i="5"/>
  <c r="N42" i="5"/>
  <c r="F48" i="5"/>
  <c r="F47" i="5"/>
  <c r="G42" i="5"/>
  <c r="M35" i="5"/>
  <c r="M34" i="5"/>
  <c r="N29" i="5"/>
  <c r="F35" i="5"/>
  <c r="F34" i="5"/>
  <c r="G29" i="5"/>
  <c r="M22" i="5"/>
  <c r="M21" i="5"/>
  <c r="N16" i="5"/>
  <c r="F22" i="5"/>
  <c r="F21" i="5"/>
  <c r="G16" i="5"/>
  <c r="M9" i="5"/>
  <c r="M8" i="5"/>
  <c r="N3" i="5"/>
  <c r="F9" i="5"/>
  <c r="F8" i="5"/>
  <c r="G3" i="5"/>
  <c r="L64" i="5"/>
  <c r="E64" i="5"/>
  <c r="L63" i="5"/>
  <c r="E63" i="5"/>
  <c r="L57" i="5"/>
  <c r="E57" i="5"/>
  <c r="T55" i="5"/>
  <c r="Q55" i="5"/>
  <c r="L51" i="5"/>
  <c r="E51" i="5"/>
  <c r="L50" i="5"/>
  <c r="E50" i="5"/>
  <c r="L44" i="5"/>
  <c r="E44" i="5"/>
  <c r="T42" i="5"/>
  <c r="Q42" i="5"/>
  <c r="L38" i="5"/>
  <c r="E38" i="5"/>
  <c r="L37" i="5"/>
  <c r="E37" i="5"/>
  <c r="L31" i="5"/>
  <c r="E31" i="5"/>
  <c r="T29" i="5"/>
  <c r="Q29" i="5"/>
  <c r="L25" i="5"/>
  <c r="E25" i="5"/>
  <c r="L24" i="5"/>
  <c r="E24" i="5"/>
  <c r="L18" i="5"/>
  <c r="E18" i="5"/>
  <c r="T16" i="5"/>
  <c r="Q16" i="5"/>
  <c r="L12" i="5"/>
  <c r="E12" i="5"/>
  <c r="L11" i="5"/>
  <c r="E11" i="5"/>
  <c r="L5" i="5"/>
  <c r="E5" i="5"/>
  <c r="T3" i="5"/>
  <c r="M61" i="4"/>
  <c r="M60" i="4"/>
  <c r="N55" i="4"/>
  <c r="F61" i="4"/>
  <c r="F60" i="4"/>
  <c r="G55" i="4"/>
  <c r="M48" i="4"/>
  <c r="M47" i="4"/>
  <c r="N42" i="4"/>
  <c r="F48" i="4"/>
  <c r="F47" i="4"/>
  <c r="G42" i="4"/>
  <c r="M35" i="4"/>
  <c r="M34" i="4"/>
  <c r="N29" i="4"/>
  <c r="F35" i="4"/>
  <c r="F34" i="4"/>
  <c r="G29" i="4"/>
  <c r="M22" i="4"/>
  <c r="M21" i="4"/>
  <c r="N16" i="4"/>
  <c r="F22" i="4"/>
  <c r="F21" i="4"/>
  <c r="G16" i="4"/>
  <c r="M9" i="4"/>
  <c r="M8" i="4"/>
  <c r="N3" i="4"/>
  <c r="F9" i="4"/>
  <c r="F8" i="4"/>
  <c r="G3" i="4"/>
  <c r="L64" i="4"/>
  <c r="E64" i="4"/>
  <c r="L63" i="4"/>
  <c r="E63" i="4"/>
  <c r="L57" i="4"/>
  <c r="E57" i="4"/>
  <c r="T55" i="4"/>
  <c r="Q55" i="4"/>
  <c r="L51" i="4"/>
  <c r="E51" i="4"/>
  <c r="L50" i="4"/>
  <c r="E50" i="4"/>
  <c r="L44" i="4"/>
  <c r="E44" i="4"/>
  <c r="T42" i="4"/>
  <c r="Q42" i="4"/>
  <c r="L38" i="4"/>
  <c r="E38" i="4"/>
  <c r="L37" i="4"/>
  <c r="E37" i="4"/>
  <c r="L31" i="4"/>
  <c r="E31" i="4"/>
  <c r="T29" i="4"/>
  <c r="Q29" i="4"/>
  <c r="L25" i="4"/>
  <c r="E25" i="4"/>
  <c r="L24" i="4"/>
  <c r="E24" i="4"/>
  <c r="L18" i="4"/>
  <c r="E18" i="4"/>
  <c r="T16" i="4"/>
  <c r="Q16" i="4"/>
  <c r="L12" i="4"/>
  <c r="E12" i="4"/>
  <c r="L11" i="4"/>
  <c r="E11" i="4"/>
  <c r="L5" i="4"/>
  <c r="E5" i="4"/>
  <c r="T3" i="4"/>
  <c r="M61" i="3"/>
  <c r="M60" i="3"/>
  <c r="N55" i="3"/>
  <c r="F61" i="3"/>
  <c r="F60" i="3"/>
  <c r="G55" i="3"/>
  <c r="M48" i="3"/>
  <c r="M47" i="3"/>
  <c r="N42" i="3"/>
  <c r="F48" i="3"/>
  <c r="F47" i="3"/>
  <c r="G42" i="3"/>
  <c r="M35" i="3"/>
  <c r="M34" i="3"/>
  <c r="N29" i="3"/>
  <c r="F35" i="3"/>
  <c r="F34" i="3"/>
  <c r="G29" i="3"/>
  <c r="F22" i="3"/>
  <c r="F21" i="3"/>
  <c r="G16" i="3"/>
  <c r="M9" i="3"/>
  <c r="M8" i="3"/>
  <c r="N3" i="3"/>
  <c r="M22" i="3"/>
  <c r="M21" i="3"/>
  <c r="N16" i="3"/>
  <c r="G3" i="3"/>
  <c r="F8" i="3"/>
  <c r="F9" i="3"/>
  <c r="L64" i="3"/>
  <c r="E64" i="3"/>
  <c r="L63" i="3"/>
  <c r="E63" i="3"/>
  <c r="L57" i="3"/>
  <c r="E57" i="3"/>
  <c r="T55" i="3"/>
  <c r="Q55" i="3"/>
  <c r="L51" i="3"/>
  <c r="E51" i="3"/>
  <c r="L50" i="3"/>
  <c r="E50" i="3"/>
  <c r="L44" i="3"/>
  <c r="E44" i="3"/>
  <c r="T42" i="3"/>
  <c r="Q42" i="3"/>
  <c r="L38" i="3"/>
  <c r="E38" i="3"/>
  <c r="L37" i="3"/>
  <c r="E37" i="3"/>
  <c r="L31" i="3"/>
  <c r="E31" i="3"/>
  <c r="T29" i="3"/>
  <c r="Q29" i="3"/>
  <c r="L25" i="3"/>
  <c r="E25" i="3"/>
  <c r="L24" i="3"/>
  <c r="E24" i="3"/>
  <c r="L18" i="3"/>
  <c r="E18" i="3"/>
  <c r="T16" i="3"/>
  <c r="Q16" i="3"/>
  <c r="L12" i="3"/>
  <c r="E12" i="3"/>
  <c r="L11" i="3"/>
  <c r="E11" i="3"/>
  <c r="L5" i="3"/>
  <c r="E5" i="3"/>
  <c r="T3" i="3"/>
  <c r="L64" i="2"/>
  <c r="L63" i="2"/>
  <c r="E64" i="2"/>
  <c r="E63" i="2"/>
  <c r="L51" i="2"/>
  <c r="L50" i="2"/>
  <c r="E51" i="2"/>
  <c r="E50" i="2"/>
  <c r="L38" i="2"/>
  <c r="L37" i="2"/>
  <c r="E38" i="2"/>
  <c r="E37" i="2"/>
  <c r="L25" i="2"/>
  <c r="L24" i="2"/>
  <c r="E25" i="2"/>
  <c r="E24" i="2"/>
  <c r="L12" i="2"/>
  <c r="L11" i="2"/>
  <c r="E12" i="2"/>
  <c r="E11" i="2"/>
  <c r="N55" i="2" l="1"/>
  <c r="G55" i="2"/>
  <c r="N42" i="2"/>
  <c r="G42" i="2"/>
  <c r="N29" i="2"/>
  <c r="G29" i="2"/>
  <c r="N16" i="2"/>
  <c r="G16" i="2"/>
  <c r="N3" i="2"/>
  <c r="G3" i="2"/>
  <c r="M61" i="2"/>
  <c r="M60" i="2"/>
  <c r="F61" i="2"/>
  <c r="F60" i="2"/>
  <c r="M48" i="2"/>
  <c r="M47" i="2"/>
  <c r="F48" i="2"/>
  <c r="F47" i="2"/>
  <c r="M35" i="2"/>
  <c r="M34" i="2"/>
  <c r="F35" i="2"/>
  <c r="F34" i="2"/>
  <c r="M22" i="2"/>
  <c r="M21" i="2"/>
  <c r="F22" i="2"/>
  <c r="F21" i="2"/>
  <c r="M9" i="2"/>
  <c r="M8" i="2"/>
  <c r="F9" i="2"/>
  <c r="F8" i="2"/>
  <c r="F6" i="2"/>
  <c r="L57" i="2"/>
  <c r="E57" i="2"/>
  <c r="E44" i="2"/>
  <c r="L44" i="2"/>
  <c r="L31" i="2"/>
  <c r="E31" i="2"/>
  <c r="E18" i="2"/>
  <c r="L18" i="2"/>
  <c r="L5" i="2"/>
  <c r="E5" i="2"/>
  <c r="T55" i="2" l="1"/>
  <c r="Q55" i="2"/>
  <c r="T42" i="2"/>
  <c r="Q42" i="2"/>
  <c r="T29" i="2"/>
  <c r="Q29" i="2"/>
  <c r="T16" i="2"/>
  <c r="Q16" i="2"/>
  <c r="T3" i="2"/>
</calcChain>
</file>

<file path=xl/sharedStrings.xml><?xml version="1.0" encoding="utf-8"?>
<sst xmlns="http://schemas.openxmlformats.org/spreadsheetml/2006/main" count="555" uniqueCount="67">
  <si>
    <t>回収確認欄</t>
    <rPh sb="0" eb="2">
      <t>カイシュウ</t>
    </rPh>
    <rPh sb="2" eb="4">
      <t>カクニン</t>
    </rPh>
    <rPh sb="4" eb="5">
      <t>ラン</t>
    </rPh>
    <phoneticPr fontId="4"/>
  </si>
  <si>
    <t>NO.</t>
    <phoneticPr fontId="4"/>
  </si>
  <si>
    <t>担当者</t>
    <rPh sb="0" eb="3">
      <t>タントウシャ</t>
    </rPh>
    <phoneticPr fontId="4"/>
  </si>
  <si>
    <t>公印押捺済</t>
    <rPh sb="0" eb="2">
      <t>コウイン</t>
    </rPh>
    <rPh sb="2" eb="4">
      <t>オウナツ</t>
    </rPh>
    <rPh sb="4" eb="5">
      <t>ズ</t>
    </rPh>
    <phoneticPr fontId="4"/>
  </si>
  <si>
    <t>No.　　～</t>
    <phoneticPr fontId="4"/>
  </si>
  <si>
    <t>令和　　年　　月　　日</t>
    <rPh sb="0" eb="2">
      <t>レイワ</t>
    </rPh>
    <rPh sb="4" eb="5">
      <t>ネン</t>
    </rPh>
    <rPh sb="7" eb="8">
      <t>ツキ</t>
    </rPh>
    <rPh sb="10" eb="11">
      <t>ニチ</t>
    </rPh>
    <phoneticPr fontId="4"/>
  </si>
  <si>
    <t>岡山市水道事業管理者</t>
    <rPh sb="0" eb="3">
      <t>オカヤマシ</t>
    </rPh>
    <rPh sb="3" eb="5">
      <t>スイドウ</t>
    </rPh>
    <rPh sb="5" eb="7">
      <t>ジギョウ</t>
    </rPh>
    <rPh sb="7" eb="10">
      <t>カンリシャ</t>
    </rPh>
    <phoneticPr fontId="4"/>
  </si>
  <si>
    <t>申請人</t>
    <rPh sb="0" eb="3">
      <t>シンセイニン</t>
    </rPh>
    <phoneticPr fontId="4"/>
  </si>
  <si>
    <t>住所</t>
    <rPh sb="0" eb="2">
      <t>ジュウショ</t>
    </rPh>
    <phoneticPr fontId="4"/>
  </si>
  <si>
    <t>(受注者)</t>
    <rPh sb="1" eb="3">
      <t>ジュチュウ</t>
    </rPh>
    <rPh sb="3" eb="4">
      <t>シャ</t>
    </rPh>
    <phoneticPr fontId="4"/>
  </si>
  <si>
    <t>氏名</t>
    <rPh sb="0" eb="2">
      <t>シメイ</t>
    </rPh>
    <phoneticPr fontId="4"/>
  </si>
  <si>
    <t>局処理欄</t>
    <rPh sb="0" eb="1">
      <t>キョク</t>
    </rPh>
    <rPh sb="1" eb="3">
      <t>ショリ</t>
    </rPh>
    <rPh sb="3" eb="4">
      <t>ラン</t>
    </rPh>
    <phoneticPr fontId="4"/>
  </si>
  <si>
    <t>１　起工(委託)番号</t>
    <rPh sb="2" eb="3">
      <t>オ</t>
    </rPh>
    <rPh sb="3" eb="4">
      <t>タクミ</t>
    </rPh>
    <rPh sb="5" eb="7">
      <t>イタク</t>
    </rPh>
    <rPh sb="8" eb="9">
      <t>バン</t>
    </rPh>
    <rPh sb="9" eb="10">
      <t>ゴウ</t>
    </rPh>
    <phoneticPr fontId="4"/>
  </si>
  <si>
    <t>業務種別</t>
    <rPh sb="0" eb="2">
      <t>ギョウム</t>
    </rPh>
    <rPh sb="2" eb="4">
      <t>シュベツ</t>
    </rPh>
    <phoneticPr fontId="4"/>
  </si>
  <si>
    <t>設計・測量業務</t>
    <rPh sb="0" eb="2">
      <t>セッケイ</t>
    </rPh>
    <rPh sb="3" eb="5">
      <t>ソクリョウ</t>
    </rPh>
    <rPh sb="5" eb="7">
      <t>ギョウム</t>
    </rPh>
    <phoneticPr fontId="4"/>
  </si>
  <si>
    <t>←業務従事者証に記載されます</t>
    <rPh sb="1" eb="3">
      <t>ギョウム</t>
    </rPh>
    <rPh sb="3" eb="6">
      <t>ジュウジシャ</t>
    </rPh>
    <rPh sb="6" eb="7">
      <t>ショウ</t>
    </rPh>
    <rPh sb="8" eb="10">
      <t>キサイ</t>
    </rPh>
    <phoneticPr fontId="4"/>
  </si>
  <si>
    <t>２　工事(委託)名</t>
    <rPh sb="2" eb="4">
      <t>コウジ</t>
    </rPh>
    <rPh sb="5" eb="7">
      <t>イタク</t>
    </rPh>
    <rPh sb="8" eb="9">
      <t>メイ</t>
    </rPh>
    <phoneticPr fontId="4"/>
  </si>
  <si>
    <t>発行年月日</t>
    <rPh sb="0" eb="2">
      <t>ハッコウ</t>
    </rPh>
    <rPh sb="2" eb="5">
      <t>ネンガッピ</t>
    </rPh>
    <phoneticPr fontId="4"/>
  </si>
  <si>
    <t>←発行申請書の伺い欄および業務従事者証に記載されます</t>
    <rPh sb="1" eb="3">
      <t>ハッコウ</t>
    </rPh>
    <rPh sb="3" eb="6">
      <t>シンセイショ</t>
    </rPh>
    <rPh sb="7" eb="8">
      <t>ウカガ</t>
    </rPh>
    <rPh sb="9" eb="10">
      <t>ラン</t>
    </rPh>
    <rPh sb="13" eb="15">
      <t>ギョウム</t>
    </rPh>
    <rPh sb="15" eb="18">
      <t>ジュウジシャ</t>
    </rPh>
    <rPh sb="18" eb="19">
      <t>ショウ</t>
    </rPh>
    <rPh sb="20" eb="22">
      <t>キサイ</t>
    </rPh>
    <phoneticPr fontId="4"/>
  </si>
  <si>
    <t>有効期限</t>
    <rPh sb="0" eb="2">
      <t>ユウコウ</t>
    </rPh>
    <rPh sb="2" eb="4">
      <t>キゲン</t>
    </rPh>
    <phoneticPr fontId="4"/>
  </si>
  <si>
    <t>３　工　　　　期</t>
    <rPh sb="2" eb="3">
      <t>タクミ</t>
    </rPh>
    <rPh sb="7" eb="8">
      <t>キ</t>
    </rPh>
    <phoneticPr fontId="4"/>
  </si>
  <si>
    <t>受注者</t>
    <rPh sb="0" eb="3">
      <t>ジュチュウシャ</t>
    </rPh>
    <phoneticPr fontId="4"/>
  </si>
  <si>
    <t>氏　　　名</t>
    <phoneticPr fontId="4"/>
  </si>
  <si>
    <t>ふりがな</t>
    <phoneticPr fontId="4"/>
  </si>
  <si>
    <t>生 年 月 日</t>
    <rPh sb="0" eb="1">
      <t>ショウ</t>
    </rPh>
    <rPh sb="2" eb="3">
      <t>トシ</t>
    </rPh>
    <rPh sb="4" eb="5">
      <t>ツキ</t>
    </rPh>
    <rPh sb="6" eb="7">
      <t>ヒ</t>
    </rPh>
    <phoneticPr fontId="4"/>
  </si>
  <si>
    <t>No.</t>
    <phoneticPr fontId="4"/>
  </si>
  <si>
    <t>設定業務種別</t>
    <rPh sb="0" eb="2">
      <t>セッテイ</t>
    </rPh>
    <rPh sb="2" eb="4">
      <t>ギョウム</t>
    </rPh>
    <rPh sb="4" eb="6">
      <t>シュベツ</t>
    </rPh>
    <phoneticPr fontId="4"/>
  </si>
  <si>
    <t>設 計 業 務</t>
    <rPh sb="0" eb="1">
      <t>セツ</t>
    </rPh>
    <rPh sb="2" eb="3">
      <t>ケイ</t>
    </rPh>
    <rPh sb="4" eb="5">
      <t>ギョウ</t>
    </rPh>
    <rPh sb="6" eb="7">
      <t>ツトム</t>
    </rPh>
    <phoneticPr fontId="4"/>
  </si>
  <si>
    <t>測 量 業 務</t>
    <rPh sb="0" eb="1">
      <t>ソク</t>
    </rPh>
    <rPh sb="2" eb="3">
      <t>リョウ</t>
    </rPh>
    <rPh sb="4" eb="5">
      <t>ギョウ</t>
    </rPh>
    <rPh sb="6" eb="7">
      <t>ツトム</t>
    </rPh>
    <phoneticPr fontId="4"/>
  </si>
  <si>
    <t>漏水調査業務</t>
    <rPh sb="0" eb="2">
      <t>ロウスイ</t>
    </rPh>
    <rPh sb="2" eb="4">
      <t>チョウサ</t>
    </rPh>
    <rPh sb="4" eb="6">
      <t>ギョウム</t>
    </rPh>
    <phoneticPr fontId="4"/>
  </si>
  <si>
    <t>水圧・流量測定業務</t>
    <rPh sb="0" eb="2">
      <t>スイアツ</t>
    </rPh>
    <rPh sb="3" eb="5">
      <t>リュウリョウ</t>
    </rPh>
    <rPh sb="5" eb="7">
      <t>ソクテイ</t>
    </rPh>
    <rPh sb="7" eb="9">
      <t>ギョウム</t>
    </rPh>
    <phoneticPr fontId="4"/>
  </si>
  <si>
    <t>電気防食調査業務</t>
    <rPh sb="0" eb="2">
      <t>デンキ</t>
    </rPh>
    <rPh sb="2" eb="4">
      <t>ボウショク</t>
    </rPh>
    <rPh sb="4" eb="6">
      <t>チョウサ</t>
    </rPh>
    <rPh sb="6" eb="8">
      <t>ギョウム</t>
    </rPh>
    <phoneticPr fontId="4"/>
  </si>
  <si>
    <t>家屋調査業務</t>
    <rPh sb="0" eb="2">
      <t>カオク</t>
    </rPh>
    <rPh sb="2" eb="4">
      <t>チョウサ</t>
    </rPh>
    <rPh sb="4" eb="6">
      <t>ギョウム</t>
    </rPh>
    <phoneticPr fontId="4"/>
  </si>
  <si>
    <t>地質調査業務</t>
    <rPh sb="0" eb="2">
      <t>チシツ</t>
    </rPh>
    <rPh sb="2" eb="4">
      <t>チョウサ</t>
    </rPh>
    <rPh sb="4" eb="6">
      <t>ギョウム</t>
    </rPh>
    <phoneticPr fontId="4"/>
  </si>
  <si>
    <t>業　務　従　事　者　証</t>
    <rPh sb="0" eb="1">
      <t>ギョウ</t>
    </rPh>
    <rPh sb="2" eb="3">
      <t>ツトム</t>
    </rPh>
    <rPh sb="4" eb="5">
      <t>ジュウ</t>
    </rPh>
    <rPh sb="6" eb="7">
      <t>コト</t>
    </rPh>
    <rPh sb="8" eb="9">
      <t>モノ</t>
    </rPh>
    <rPh sb="10" eb="11">
      <t>ショウ</t>
    </rPh>
    <phoneticPr fontId="4"/>
  </si>
  <si>
    <t>氏　名</t>
    <rPh sb="0" eb="1">
      <t>シ</t>
    </rPh>
    <rPh sb="2" eb="3">
      <t>ナ</t>
    </rPh>
    <phoneticPr fontId="4"/>
  </si>
  <si>
    <t>上記の者は、岡山市水道局の業務に従事する者であることを証明する。</t>
    <rPh sb="0" eb="2">
      <t>ジョウキ</t>
    </rPh>
    <rPh sb="3" eb="4">
      <t>モノ</t>
    </rPh>
    <rPh sb="6" eb="12">
      <t>オカヤマシスイドウキョク</t>
    </rPh>
    <rPh sb="13" eb="15">
      <t>ギョウム</t>
    </rPh>
    <rPh sb="16" eb="18">
      <t>ジュウジ</t>
    </rPh>
    <rPh sb="20" eb="21">
      <t>モノ</t>
    </rPh>
    <rPh sb="27" eb="29">
      <t>ショウメイ</t>
    </rPh>
    <phoneticPr fontId="4"/>
  </si>
  <si>
    <t>:</t>
    <phoneticPr fontId="4"/>
  </si>
  <si>
    <t>有 効 期 限</t>
    <rPh sb="0" eb="1">
      <t>ユウ</t>
    </rPh>
    <rPh sb="2" eb="3">
      <t>コウ</t>
    </rPh>
    <rPh sb="4" eb="5">
      <t>キ</t>
    </rPh>
    <rPh sb="6" eb="7">
      <t>キリ</t>
    </rPh>
    <phoneticPr fontId="4"/>
  </si>
  <si>
    <t xml:space="preserve">岡 山 市 水 道 事 業 管 理 者     </t>
    <rPh sb="0" eb="1">
      <t>オカ</t>
    </rPh>
    <rPh sb="2" eb="3">
      <t>ヤマ</t>
    </rPh>
    <rPh sb="4" eb="5">
      <t>シ</t>
    </rPh>
    <rPh sb="6" eb="7">
      <t>スイ</t>
    </rPh>
    <rPh sb="8" eb="9">
      <t>ミチ</t>
    </rPh>
    <rPh sb="10" eb="11">
      <t>コト</t>
    </rPh>
    <rPh sb="12" eb="13">
      <t>ギョウ</t>
    </rPh>
    <rPh sb="14" eb="15">
      <t>カン</t>
    </rPh>
    <rPh sb="16" eb="17">
      <t>リ</t>
    </rPh>
    <rPh sb="18" eb="19">
      <t>シャ</t>
    </rPh>
    <phoneticPr fontId="4"/>
  </si>
  <si>
    <t>業務従事者証を発行してよろしいか</t>
    <rPh sb="0" eb="2">
      <t>ギョウム</t>
    </rPh>
    <rPh sb="2" eb="5">
      <t>ジュウジシャ</t>
    </rPh>
    <rPh sb="5" eb="6">
      <t>ショウ</t>
    </rPh>
    <phoneticPr fontId="4"/>
  </si>
  <si>
    <t>このシートは、画像貼付枠以外は入力できません。内容が異なる場合は発行申請書シートに戻り修正してください。</t>
    <rPh sb="7" eb="9">
      <t>ガゾウ</t>
    </rPh>
    <rPh sb="9" eb="12">
      <t>ハリツケワク</t>
    </rPh>
    <rPh sb="12" eb="14">
      <t>イガイ</t>
    </rPh>
    <rPh sb="15" eb="17">
      <t>ニュウリョク</t>
    </rPh>
    <rPh sb="23" eb="25">
      <t>ナイヨウ</t>
    </rPh>
    <rPh sb="26" eb="27">
      <t>コト</t>
    </rPh>
    <rPh sb="29" eb="31">
      <t>バアイ</t>
    </rPh>
    <rPh sb="32" eb="34">
      <t>ハッコウ</t>
    </rPh>
    <rPh sb="34" eb="37">
      <t>シンセイショ</t>
    </rPh>
    <rPh sb="41" eb="42">
      <t>モド</t>
    </rPh>
    <rPh sb="43" eb="45">
      <t>シュウセイ</t>
    </rPh>
    <phoneticPr fontId="1"/>
  </si>
  <si>
    <t>令和　  年　  月　  日</t>
    <rPh sb="0" eb="2">
      <t>レイワ</t>
    </rPh>
    <rPh sb="5" eb="6">
      <t>ネン</t>
    </rPh>
    <rPh sb="9" eb="10">
      <t>ツキ</t>
    </rPh>
    <rPh sb="13" eb="14">
      <t>ニチ</t>
    </rPh>
    <phoneticPr fontId="4"/>
  </si>
  <si>
    <t>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t>
    <phoneticPr fontId="4"/>
  </si>
  <si>
    <t>下記の業務従事者証を回収しましたので報告します。</t>
    <rPh sb="3" eb="5">
      <t>ギョウム</t>
    </rPh>
    <rPh sb="5" eb="8">
      <t>ジュウジシャ</t>
    </rPh>
    <rPh sb="8" eb="9">
      <t>ショウ</t>
    </rPh>
    <phoneticPr fontId="4"/>
  </si>
  <si>
    <t xml:space="preserve"> </t>
    <phoneticPr fontId="1"/>
  </si>
  <si>
    <t>顔写真
カラー
縦3.0ｃｍ
横2.4ｃｍ
撮影時期
6カ月以内のもの</t>
    <rPh sb="0" eb="1">
      <t>カオ</t>
    </rPh>
    <rPh sb="1" eb="3">
      <t>シャシン</t>
    </rPh>
    <rPh sb="9" eb="10">
      <t>タテ</t>
    </rPh>
    <rPh sb="24" eb="28">
      <t>サツエイジキ</t>
    </rPh>
    <rPh sb="31" eb="34">
      <t>ゲツイナイ</t>
    </rPh>
    <phoneticPr fontId="4"/>
  </si>
  <si>
    <r>
      <rPr>
        <b/>
        <sz val="10"/>
        <rFont val="HG丸ｺﾞｼｯｸM-PRO"/>
        <family val="3"/>
        <charset val="128"/>
      </rPr>
      <t>使い方　（入力を要するセル以外は選択できません）
　</t>
    </r>
    <r>
      <rPr>
        <sz val="10"/>
        <rFont val="HG丸ｺﾞｼｯｸM-PRO"/>
        <family val="3"/>
        <charset val="128"/>
      </rPr>
      <t>受注者</t>
    </r>
    <r>
      <rPr>
        <b/>
        <sz val="10"/>
        <rFont val="HG丸ｺﾞｼｯｸM-PRO"/>
        <family val="3"/>
        <charset val="128"/>
      </rPr>
      <t xml:space="preserve">
　　①</t>
    </r>
    <r>
      <rPr>
        <sz val="10"/>
        <rFont val="HG丸ｺﾞｼｯｸM-PRO"/>
        <family val="3"/>
        <charset val="128"/>
      </rPr>
      <t>受注者は、ホームページからダウンロードもしくは監督員からの電子メールにより
　　　『業務従事者証発行申請書.xlsx』を入手する
　　</t>
    </r>
    <r>
      <rPr>
        <b/>
        <sz val="10"/>
        <rFont val="HG丸ｺﾞｼｯｸM-PRO"/>
        <family val="3"/>
        <charset val="128"/>
      </rPr>
      <t>②</t>
    </r>
    <r>
      <rPr>
        <sz val="10"/>
        <rFont val="HG丸ｺﾞｼｯｸM-PRO"/>
        <family val="3"/>
        <charset val="128"/>
      </rPr>
      <t>発行申請書に以下の項目を入力
　　　・申請年月日、申請人（受注者）住所、氏名
　　　・起工（委託）番号、工事（委託）名、工期
　　　・従事者名簿、氏名、ふりがな、生年月日　（No.は発注者が入力します）
　　</t>
    </r>
    <r>
      <rPr>
        <b/>
        <sz val="10"/>
        <rFont val="HG丸ｺﾞｼｯｸM-PRO"/>
        <family val="3"/>
        <charset val="128"/>
      </rPr>
      <t>③</t>
    </r>
    <r>
      <rPr>
        <sz val="10"/>
        <rFont val="HG丸ｺﾞｼｯｸM-PRO"/>
        <family val="3"/>
        <charset val="128"/>
      </rPr>
      <t>次シートの業務従事者証の画像貼り付け枠に画像データを貼付け
　　　・発行申請書シートに入力した氏名等を確認し画像データを貼付け
　　　・画像データ（顔写真　カラー　縦3.0cm×横2.4cm）
　　　　　※貼付枠の大きさに合わせて下さい
　　</t>
    </r>
    <r>
      <rPr>
        <b/>
        <sz val="10"/>
        <rFont val="HG丸ｺﾞｼｯｸM-PRO"/>
        <family val="3"/>
        <charset val="128"/>
      </rPr>
      <t>④</t>
    </r>
    <r>
      <rPr>
        <sz val="10"/>
        <rFont val="HG丸ｺﾞｼｯｸM-PRO"/>
        <family val="3"/>
        <charset val="128"/>
      </rPr>
      <t>入力を行った『業務従事者証発行申請書.xlsx』を電子メールに添付し発注者に返信
　発注者
　　</t>
    </r>
    <r>
      <rPr>
        <b/>
        <sz val="10"/>
        <rFont val="HG丸ｺﾞｼｯｸM-PRO"/>
        <family val="3"/>
        <charset val="128"/>
      </rPr>
      <t>⑤</t>
    </r>
    <r>
      <rPr>
        <sz val="10"/>
        <rFont val="HG丸ｺﾞｼｯｸM-PRO"/>
        <family val="3"/>
        <charset val="128"/>
      </rPr>
      <t>発注者は、データの内容を確認し、局処理欄、業務従事者証Noを入力　　　
　　</t>
    </r>
    <r>
      <rPr>
        <b/>
        <sz val="10"/>
        <rFont val="HG丸ｺﾞｼｯｸM-PRO"/>
        <family val="3"/>
        <charset val="128"/>
      </rPr>
      <t>⑥</t>
    </r>
    <r>
      <rPr>
        <sz val="10"/>
        <rFont val="HG丸ｺﾞｼｯｸM-PRO"/>
        <family val="3"/>
        <charset val="128"/>
      </rPr>
      <t>発行申請書シートを印刷し伺欄に記入後、業務従事者証と共に起案処理
　　</t>
    </r>
    <r>
      <rPr>
        <b/>
        <sz val="10"/>
        <rFont val="HG丸ｺﾞｼｯｸM-PRO"/>
        <family val="3"/>
        <charset val="128"/>
      </rPr>
      <t>⑦</t>
    </r>
    <r>
      <rPr>
        <sz val="10"/>
        <rFont val="HG丸ｺﾞｼｯｸM-PRO"/>
        <family val="3"/>
        <charset val="128"/>
      </rPr>
      <t>決裁後、受注者に業務従事者証を渡す。
　　　・事業管理者印影の挿入（別ファイル）
　　　・業務従事者証シートを両面印刷しラミネート処理
　受注者
　　</t>
    </r>
    <r>
      <rPr>
        <b/>
        <sz val="10"/>
        <rFont val="HG丸ｺﾞｼｯｸM-PRO"/>
        <family val="3"/>
        <charset val="128"/>
      </rPr>
      <t>⑧</t>
    </r>
    <r>
      <rPr>
        <sz val="10"/>
        <rFont val="HG丸ｺﾞｼｯｸM-PRO"/>
        <family val="3"/>
        <charset val="128"/>
      </rPr>
      <t>業務終了後、業務従事者証の全数を発注者に返却する
　発注者
　　</t>
    </r>
    <r>
      <rPr>
        <b/>
        <sz val="10"/>
        <rFont val="HG丸ｺﾞｼｯｸM-PRO"/>
        <family val="3"/>
        <charset val="128"/>
      </rPr>
      <t>⑨</t>
    </r>
    <r>
      <rPr>
        <sz val="10"/>
        <rFont val="HG丸ｺﾞｼｯｸM-PRO"/>
        <family val="3"/>
        <charset val="128"/>
      </rPr>
      <t>返却された業務従事者証を発行申請書に添付し回収確認の起案処理</t>
    </r>
    <rPh sb="0" eb="1">
      <t>ツカ</t>
    </rPh>
    <rPh sb="2" eb="3">
      <t>カタ</t>
    </rPh>
    <rPh sb="5" eb="7">
      <t>ニュウリョク</t>
    </rPh>
    <rPh sb="8" eb="9">
      <t>ヨウ</t>
    </rPh>
    <rPh sb="13" eb="15">
      <t>イガイ</t>
    </rPh>
    <rPh sb="16" eb="18">
      <t>センタク</t>
    </rPh>
    <rPh sb="101" eb="103">
      <t>ハッコウ</t>
    </rPh>
    <rPh sb="103" eb="106">
      <t>シンセイショ</t>
    </rPh>
    <rPh sb="107" eb="109">
      <t>イカ</t>
    </rPh>
    <rPh sb="110" eb="112">
      <t>コウモク</t>
    </rPh>
    <rPh sb="113" eb="115">
      <t>ニュウリョク</t>
    </rPh>
    <rPh sb="120" eb="122">
      <t>シンセイ</t>
    </rPh>
    <rPh sb="122" eb="125">
      <t>ネンガッピ</t>
    </rPh>
    <rPh sb="126" eb="128">
      <t>シンセイ</t>
    </rPh>
    <rPh sb="128" eb="129">
      <t>ニン</t>
    </rPh>
    <rPh sb="130" eb="133">
      <t>ジュチュウシャ</t>
    </rPh>
    <rPh sb="134" eb="136">
      <t>ジュウショ</t>
    </rPh>
    <rPh sb="137" eb="139">
      <t>シメイ</t>
    </rPh>
    <rPh sb="144" eb="146">
      <t>キコウ</t>
    </rPh>
    <rPh sb="147" eb="149">
      <t>イタク</t>
    </rPh>
    <rPh sb="150" eb="152">
      <t>バンゴウ</t>
    </rPh>
    <rPh sb="153" eb="155">
      <t>コウジ</t>
    </rPh>
    <rPh sb="156" eb="158">
      <t>イタク</t>
    </rPh>
    <rPh sb="159" eb="160">
      <t>メイ</t>
    </rPh>
    <rPh sb="161" eb="163">
      <t>コウキ</t>
    </rPh>
    <rPh sb="168" eb="170">
      <t>ジュウジ</t>
    </rPh>
    <rPh sb="170" eb="171">
      <t>シャ</t>
    </rPh>
    <rPh sb="171" eb="173">
      <t>メイボ</t>
    </rPh>
    <rPh sb="174" eb="176">
      <t>シメイ</t>
    </rPh>
    <rPh sb="182" eb="184">
      <t>セイネン</t>
    </rPh>
    <rPh sb="184" eb="186">
      <t>ガッピ</t>
    </rPh>
    <rPh sb="192" eb="195">
      <t>ハッチュウシャ</t>
    </rPh>
    <rPh sb="196" eb="198">
      <t>ニュウリョク</t>
    </rPh>
    <rPh sb="206" eb="207">
      <t>ジ</t>
    </rPh>
    <rPh sb="211" eb="213">
      <t>ギョウム</t>
    </rPh>
    <rPh sb="213" eb="216">
      <t>ジュウジシャ</t>
    </rPh>
    <rPh sb="216" eb="217">
      <t>ショウ</t>
    </rPh>
    <rPh sb="218" eb="220">
      <t>ガゾウ</t>
    </rPh>
    <rPh sb="220" eb="221">
      <t>ハ</t>
    </rPh>
    <rPh sb="222" eb="223">
      <t>ツ</t>
    </rPh>
    <rPh sb="224" eb="225">
      <t>ワク</t>
    </rPh>
    <rPh sb="226" eb="228">
      <t>ガゾウ</t>
    </rPh>
    <rPh sb="232" eb="234">
      <t>ハリツ</t>
    </rPh>
    <rPh sb="280" eb="281">
      <t>カオ</t>
    </rPh>
    <rPh sb="281" eb="283">
      <t>シャシン</t>
    </rPh>
    <rPh sb="288" eb="289">
      <t>タテ</t>
    </rPh>
    <rPh sb="309" eb="312">
      <t>ハリツケワク</t>
    </rPh>
    <rPh sb="313" eb="314">
      <t>オオ</t>
    </rPh>
    <rPh sb="317" eb="318">
      <t>ア</t>
    </rPh>
    <rPh sb="321" eb="322">
      <t>クダ</t>
    </rPh>
    <rPh sb="341" eb="343">
      <t>ハッコウ</t>
    </rPh>
    <rPh sb="343" eb="346">
      <t>シンセイショ</t>
    </rPh>
    <rPh sb="371" eb="374">
      <t>ハッチュウシャ</t>
    </rPh>
    <rPh sb="378" eb="380">
      <t>ハッチュウ</t>
    </rPh>
    <rPh sb="380" eb="381">
      <t>シャ</t>
    </rPh>
    <rPh sb="387" eb="389">
      <t>ナイヨウ</t>
    </rPh>
    <rPh sb="390" eb="392">
      <t>カクニン</t>
    </rPh>
    <rPh sb="394" eb="395">
      <t>キョク</t>
    </rPh>
    <rPh sb="395" eb="397">
      <t>ショリ</t>
    </rPh>
    <rPh sb="397" eb="398">
      <t>ラン</t>
    </rPh>
    <rPh sb="399" eb="401">
      <t>ギョウム</t>
    </rPh>
    <rPh sb="401" eb="404">
      <t>ジュウジシャ</t>
    </rPh>
    <rPh sb="404" eb="405">
      <t>ショウ</t>
    </rPh>
    <rPh sb="408" eb="410">
      <t>ニュウリョク</t>
    </rPh>
    <rPh sb="417" eb="419">
      <t>ハッコウ</t>
    </rPh>
    <rPh sb="419" eb="422">
      <t>シンセイショ</t>
    </rPh>
    <rPh sb="426" eb="428">
      <t>インサツ</t>
    </rPh>
    <rPh sb="429" eb="430">
      <t>ウカガ</t>
    </rPh>
    <rPh sb="430" eb="431">
      <t>ラン</t>
    </rPh>
    <rPh sb="432" eb="434">
      <t>キニュウ</t>
    </rPh>
    <rPh sb="434" eb="435">
      <t>ゴ</t>
    </rPh>
    <rPh sb="436" eb="438">
      <t>ギョウム</t>
    </rPh>
    <rPh sb="438" eb="441">
      <t>ジュウジシャ</t>
    </rPh>
    <rPh sb="441" eb="442">
      <t>ショウ</t>
    </rPh>
    <rPh sb="443" eb="444">
      <t>トモ</t>
    </rPh>
    <rPh sb="445" eb="447">
      <t>キアン</t>
    </rPh>
    <rPh sb="447" eb="449">
      <t>ショリ</t>
    </rPh>
    <rPh sb="453" eb="455">
      <t>ケッサイ</t>
    </rPh>
    <rPh sb="455" eb="456">
      <t>ゴ</t>
    </rPh>
    <rPh sb="457" eb="460">
      <t>ジュチュウシャ</t>
    </rPh>
    <rPh sb="527" eb="530">
      <t>ジュチュウシャ</t>
    </rPh>
    <rPh sb="534" eb="536">
      <t>ギョウム</t>
    </rPh>
    <rPh sb="536" eb="539">
      <t>シュウリョウゴ</t>
    </rPh>
    <rPh sb="540" eb="542">
      <t>ギョウム</t>
    </rPh>
    <rPh sb="542" eb="545">
      <t>ジュウジシャ</t>
    </rPh>
    <rPh sb="545" eb="546">
      <t>ショウ</t>
    </rPh>
    <rPh sb="547" eb="548">
      <t>ゼン</t>
    </rPh>
    <rPh sb="548" eb="549">
      <t>スウ</t>
    </rPh>
    <rPh sb="550" eb="553">
      <t>ハッチュウシャ</t>
    </rPh>
    <rPh sb="554" eb="556">
      <t>ヘンキャク</t>
    </rPh>
    <rPh sb="561" eb="564">
      <t>ハッチュウシャ</t>
    </rPh>
    <rPh sb="568" eb="570">
      <t>ヘンキャク</t>
    </rPh>
    <rPh sb="573" eb="575">
      <t>ギョウム</t>
    </rPh>
    <rPh sb="575" eb="578">
      <t>ジュウジシャ</t>
    </rPh>
    <rPh sb="578" eb="579">
      <t>ショウ</t>
    </rPh>
    <rPh sb="580" eb="582">
      <t>ハッコウ</t>
    </rPh>
    <rPh sb="582" eb="585">
      <t>シンセイショ</t>
    </rPh>
    <rPh sb="586" eb="588">
      <t>テンプ</t>
    </rPh>
    <rPh sb="589" eb="591">
      <t>カイシュウ</t>
    </rPh>
    <rPh sb="591" eb="593">
      <t>カクニン</t>
    </rPh>
    <rPh sb="594" eb="596">
      <t>キアン</t>
    </rPh>
    <rPh sb="596" eb="598">
      <t>ショリ</t>
    </rPh>
    <phoneticPr fontId="4"/>
  </si>
  <si>
    <t>水道局長　栗原　諭　　様</t>
    <rPh sb="0" eb="2">
      <t>スイドウ</t>
    </rPh>
    <rPh sb="2" eb="4">
      <t>キョクチョウ</t>
    </rPh>
    <rPh sb="5" eb="7">
      <t>クリハラ</t>
    </rPh>
    <rPh sb="8" eb="9">
      <t>サトシ</t>
    </rPh>
    <rPh sb="11" eb="12">
      <t>サマ</t>
    </rPh>
    <phoneticPr fontId="4"/>
  </si>
  <si>
    <t>から</t>
    <phoneticPr fontId="1"/>
  </si>
  <si>
    <t>まで</t>
    <phoneticPr fontId="1"/>
  </si>
  <si>
    <t>発行年月日：</t>
    <rPh sb="0" eb="5">
      <t>ハッコウネンガッピ</t>
    </rPh>
    <phoneticPr fontId="1"/>
  </si>
  <si>
    <t>有効期限　：</t>
    <rPh sb="0" eb="4">
      <t>ユウコウキゲン</t>
    </rPh>
    <phoneticPr fontId="1"/>
  </si>
  <si>
    <t>起工(委託)番号</t>
    <phoneticPr fontId="1"/>
  </si>
  <si>
    <t>工事(委託)名</t>
    <phoneticPr fontId="1"/>
  </si>
  <si>
    <t>工期</t>
    <rPh sb="0" eb="2">
      <t>コウキ</t>
    </rPh>
    <phoneticPr fontId="1"/>
  </si>
  <si>
    <t>従事者名簿</t>
    <rPh sb="0" eb="5">
      <t>ジュウジシャメイボ</t>
    </rPh>
    <phoneticPr fontId="1"/>
  </si>
  <si>
    <t>業 務 従 事 者 証 発 行 申 請 書（再委託用）</t>
    <rPh sb="0" eb="1">
      <t>ギョウ</t>
    </rPh>
    <rPh sb="2" eb="3">
      <t>ツトム</t>
    </rPh>
    <rPh sb="4" eb="5">
      <t>ジュウ</t>
    </rPh>
    <rPh sb="6" eb="7">
      <t>コト</t>
    </rPh>
    <rPh sb="8" eb="9">
      <t>シャ</t>
    </rPh>
    <rPh sb="10" eb="11">
      <t>ショウ</t>
    </rPh>
    <rPh sb="12" eb="13">
      <t>パツ</t>
    </rPh>
    <rPh sb="14" eb="15">
      <t>ギョウ</t>
    </rPh>
    <rPh sb="16" eb="17">
      <t>サル</t>
    </rPh>
    <rPh sb="18" eb="19">
      <t>ショウ</t>
    </rPh>
    <rPh sb="20" eb="21">
      <t>ショ</t>
    </rPh>
    <rPh sb="22" eb="26">
      <t>サイイタクヨウ</t>
    </rPh>
    <phoneticPr fontId="4"/>
  </si>
  <si>
    <t>　　再委託通知書の提出に伴う業務従事者証の発行をお願いします。</t>
    <rPh sb="2" eb="5">
      <t>サイイタク</t>
    </rPh>
    <rPh sb="5" eb="8">
      <t>ツウチショ</t>
    </rPh>
    <rPh sb="9" eb="11">
      <t>テイシュツ</t>
    </rPh>
    <rPh sb="12" eb="13">
      <t>トモナ</t>
    </rPh>
    <rPh sb="14" eb="16">
      <t>ギョウム</t>
    </rPh>
    <rPh sb="16" eb="19">
      <t>ジュウジシャ</t>
    </rPh>
    <rPh sb="19" eb="20">
      <t>ショウ</t>
    </rPh>
    <rPh sb="21" eb="23">
      <t>ハッコウ</t>
    </rPh>
    <rPh sb="25" eb="26">
      <t>ネガ</t>
    </rPh>
    <phoneticPr fontId="4"/>
  </si>
  <si>
    <t>再委託者名</t>
    <rPh sb="0" eb="5">
      <t>サイイタクシャメイ</t>
    </rPh>
    <phoneticPr fontId="1"/>
  </si>
  <si>
    <t>再委託者名</t>
    <rPh sb="0" eb="4">
      <t>サイイタクシャ</t>
    </rPh>
    <rPh sb="4" eb="5">
      <t>メイ</t>
    </rPh>
    <phoneticPr fontId="4"/>
  </si>
  <si>
    <t>課長</t>
  </si>
  <si>
    <t>係長</t>
  </si>
  <si>
    <t>副主査</t>
  </si>
  <si>
    <t>代理</t>
  </si>
  <si>
    <t>補佐</t>
  </si>
  <si>
    <t>(再委託)</t>
    <rPh sb="1" eb="4">
      <t>サイイタク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</si>
</sst>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quot;No.&quot;General"/>
    <numFmt numFmtId="178" formatCode="[$]ggge&quot;年&quot;m&quot;月&quot;d&quot;日&quot;;@" x16r2:formatCode16="[$-ja-JP-x-gannen]ggge&quot;年&quot;m&quot;月&quot;d&quot;日&quot;;@"/>
    <numFmt numFmtId="179" formatCode="[$-411]ggge&quot;年&quot;m&quot;月&quot;d&quot;日&quot;;@"/>
  </numFmts>
  <fonts count="17" x14ac:knownFonts="1">
    <font>
      <sz val="11"/>
      <color theme="1"/>
      <name val="HG丸ｺﾞｼｯｸM-PRO"/>
      <family val="2"/>
      <charset val="128"/>
    </font>
    <font>
      <sz val="6"/>
      <name val="HG丸ｺﾞｼｯｸM-PRO"/>
      <family val="2"/>
      <charset val="128"/>
    </font>
    <font>
      <sz val="10"/>
      <name val="HG丸ｺﾞｼｯｸM-PRO"/>
      <family val="3"/>
      <charset val="128"/>
    </font>
    <font>
      <b/>
      <sz val="10"/>
      <name val="HG丸ｺﾞｼｯｸM-PRO"/>
      <family val="3"/>
      <charset val="128"/>
    </font>
    <font>
      <sz val="6"/>
      <name val="ＭＳ 明朝"/>
      <family val="1"/>
      <charset val="128"/>
    </font>
    <font>
      <sz val="9"/>
      <name val="HG丸ｺﾞｼｯｸM-PRO"/>
      <family val="3"/>
      <charset val="128"/>
    </font>
    <font>
      <sz val="11"/>
      <name val="HGP明朝B"/>
      <family val="1"/>
      <charset val="128"/>
    </font>
    <font>
      <sz val="8"/>
      <name val="HGP明朝B"/>
      <family val="1"/>
      <charset val="128"/>
    </font>
    <font>
      <sz val="8"/>
      <color theme="0" tint="-0.499984740745262"/>
      <name val="HGP明朝B"/>
      <family val="1"/>
      <charset val="128"/>
    </font>
    <font>
      <sz val="7"/>
      <name val="HGP明朝B"/>
      <family val="1"/>
      <charset val="128"/>
    </font>
    <font>
      <sz val="14"/>
      <name val="HGP明朝B"/>
      <family val="1"/>
      <charset val="128"/>
    </font>
    <font>
      <sz val="10"/>
      <name val="HGP明朝B"/>
      <family val="1"/>
      <charset val="128"/>
    </font>
    <font>
      <sz val="12"/>
      <name val="HGP明朝B"/>
      <family val="1"/>
      <charset val="128"/>
    </font>
    <font>
      <sz val="11"/>
      <color theme="1"/>
      <name val="HG丸ｺﾞｼｯｸM-PRO"/>
      <family val="3"/>
      <charset val="128"/>
    </font>
    <font>
      <sz val="8"/>
      <name val="HG丸ｺﾞｼｯｸM-PRO"/>
      <family val="3"/>
      <charset val="128"/>
    </font>
    <font>
      <sz val="12"/>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89">
    <xf numFmtId="0" fontId="0" fillId="0" borderId="0" xfId="0">
      <alignment vertical="center"/>
    </xf>
    <xf numFmtId="0" fontId="5" fillId="2" borderId="0" xfId="0" applyFont="1" applyFill="1" applyAlignment="1"/>
    <xf numFmtId="0" fontId="6" fillId="0" borderId="0" xfId="0" applyFont="1" applyAlignment="1" applyProtection="1">
      <protection locked="0"/>
    </xf>
    <xf numFmtId="0" fontId="6" fillId="0" borderId="0" xfId="0" applyFont="1" applyAlignment="1" applyProtection="1">
      <alignment horizontal="center"/>
      <protection locked="0"/>
    </xf>
    <xf numFmtId="0" fontId="6" fillId="0" borderId="0" xfId="0" applyFont="1" applyBorder="1" applyAlignment="1" applyProtection="1">
      <protection locked="0"/>
    </xf>
    <xf numFmtId="0" fontId="6" fillId="0" borderId="0" xfId="0" applyFont="1" applyBorder="1" applyAlignment="1" applyProtection="1"/>
    <xf numFmtId="0" fontId="6" fillId="0" borderId="0" xfId="0" applyFont="1" applyBorder="1" applyAlignment="1" applyProtection="1">
      <alignment horizont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11" fillId="0" borderId="0" xfId="0" applyFont="1" applyBorder="1" applyAlignment="1" applyProtection="1">
      <alignment horizontal="center"/>
    </xf>
    <xf numFmtId="0" fontId="7" fillId="0" borderId="0" xfId="0" applyFont="1" applyBorder="1" applyAlignment="1" applyProtection="1">
      <alignment horizontal="center"/>
    </xf>
    <xf numFmtId="0" fontId="7" fillId="0" borderId="0" xfId="0" applyFont="1" applyBorder="1" applyAlignment="1" applyProtection="1">
      <alignment horizontal="right"/>
    </xf>
    <xf numFmtId="0" fontId="7" fillId="0" borderId="0" xfId="0" applyFont="1" applyBorder="1" applyAlignment="1" applyProtection="1"/>
    <xf numFmtId="0" fontId="10" fillId="0" borderId="0" xfId="0" applyFont="1" applyBorder="1" applyAlignment="1" applyProtection="1"/>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13" fillId="2" borderId="0" xfId="0" applyFont="1" applyFill="1" applyAlignment="1">
      <alignment vertical="center"/>
    </xf>
    <xf numFmtId="0" fontId="13" fillId="2" borderId="0" xfId="0" applyFont="1" applyFill="1" applyAlignment="1"/>
    <xf numFmtId="0" fontId="13" fillId="2" borderId="3"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0" xfId="0" applyFont="1" applyFill="1" applyBorder="1" applyAlignment="1"/>
    <xf numFmtId="0" fontId="13" fillId="2" borderId="3" xfId="0" applyFont="1" applyFill="1" applyBorder="1" applyAlignment="1">
      <alignment vertical="center"/>
    </xf>
    <xf numFmtId="0" fontId="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horizontal="center" vertical="center"/>
    </xf>
    <xf numFmtId="0" fontId="13" fillId="2" borderId="0"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xf>
    <xf numFmtId="0" fontId="13" fillId="2" borderId="11" xfId="0" applyFont="1" applyFill="1" applyBorder="1" applyAlignment="1">
      <alignment vertical="center"/>
    </xf>
    <xf numFmtId="0" fontId="13" fillId="2" borderId="9" xfId="0" applyFont="1" applyFill="1" applyBorder="1" applyAlignment="1">
      <alignment vertical="center"/>
    </xf>
    <xf numFmtId="0" fontId="2" fillId="2" borderId="0" xfId="0" applyFont="1" applyFill="1" applyBorder="1" applyAlignment="1">
      <alignment vertical="center"/>
    </xf>
    <xf numFmtId="0" fontId="5" fillId="2" borderId="0" xfId="0" applyFont="1" applyFill="1" applyBorder="1" applyAlignment="1">
      <alignment vertical="center"/>
    </xf>
    <xf numFmtId="0" fontId="14" fillId="2" borderId="0" xfId="0" applyFont="1" applyFill="1" applyBorder="1" applyAlignment="1">
      <alignment vertical="center"/>
    </xf>
    <xf numFmtId="0" fontId="13" fillId="2" borderId="0" xfId="0" applyFont="1" applyFill="1" applyBorder="1" applyAlignment="1">
      <alignment horizontal="center"/>
    </xf>
    <xf numFmtId="0" fontId="13" fillId="2" borderId="12" xfId="0" applyFont="1" applyFill="1" applyBorder="1" applyAlignment="1">
      <alignment horizontal="center" vertical="center"/>
    </xf>
    <xf numFmtId="0" fontId="15" fillId="2" borderId="0" xfId="0" applyFont="1" applyFill="1" applyBorder="1" applyAlignment="1">
      <alignment vertical="center"/>
    </xf>
    <xf numFmtId="0" fontId="13" fillId="2" borderId="19" xfId="0" applyFont="1" applyFill="1" applyBorder="1" applyAlignment="1"/>
    <xf numFmtId="0" fontId="13" fillId="2" borderId="20" xfId="0" applyFont="1" applyFill="1" applyBorder="1" applyAlignment="1" applyProtection="1">
      <protection locked="0"/>
    </xf>
    <xf numFmtId="0" fontId="13" fillId="2" borderId="15" xfId="0" applyFont="1" applyFill="1" applyBorder="1" applyAlignment="1"/>
    <xf numFmtId="0" fontId="13" fillId="2" borderId="16" xfId="0" applyFont="1" applyFill="1" applyBorder="1" applyAlignment="1"/>
    <xf numFmtId="49" fontId="13" fillId="2" borderId="0" xfId="0" applyNumberFormat="1" applyFont="1" applyFill="1" applyBorder="1" applyAlignment="1">
      <alignment horizontal="center" vertical="center"/>
    </xf>
    <xf numFmtId="0" fontId="8" fillId="0" borderId="0" xfId="0" applyFont="1" applyBorder="1" applyAlignment="1" applyProtection="1">
      <alignment vertical="center" wrapText="1"/>
      <protection locked="0"/>
    </xf>
    <xf numFmtId="0" fontId="12" fillId="0" borderId="0" xfId="0" applyFont="1" applyAlignment="1" applyProtection="1">
      <alignment vertical="center"/>
      <protection locked="0"/>
    </xf>
    <xf numFmtId="0" fontId="6" fillId="0" borderId="0" xfId="0" applyFont="1" applyBorder="1" applyAlignment="1" applyProtection="1">
      <alignment vertical="top"/>
    </xf>
    <xf numFmtId="0" fontId="0" fillId="2" borderId="8"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177" fontId="7" fillId="0" borderId="11" xfId="0" applyNumberFormat="1" applyFont="1" applyBorder="1" applyAlignment="1" applyProtection="1">
      <alignment horizontal="center"/>
    </xf>
    <xf numFmtId="0" fontId="0" fillId="2" borderId="1"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0" xfId="0" applyFill="1" applyBorder="1" applyAlignment="1" applyProtection="1">
      <alignment horizontal="center" vertical="center"/>
    </xf>
    <xf numFmtId="0" fontId="7" fillId="0" borderId="0" xfId="0" applyFont="1" applyBorder="1" applyAlignment="1" applyProtection="1">
      <alignment horizontal="center"/>
    </xf>
    <xf numFmtId="0" fontId="13" fillId="2" borderId="0" xfId="0" applyFont="1" applyFill="1" applyBorder="1" applyAlignment="1" applyProtection="1">
      <alignment vertical="center"/>
      <protection locked="0"/>
    </xf>
    <xf numFmtId="179" fontId="13" fillId="2" borderId="20" xfId="0" applyNumberFormat="1" applyFont="1" applyFill="1" applyBorder="1" applyAlignment="1" applyProtection="1">
      <protection locked="0"/>
    </xf>
    <xf numFmtId="49" fontId="13" fillId="2" borderId="20" xfId="0" applyNumberFormat="1" applyFont="1" applyFill="1" applyBorder="1" applyAlignment="1" applyProtection="1">
      <alignment shrinkToFit="1"/>
      <protection locked="0"/>
    </xf>
    <xf numFmtId="49" fontId="13" fillId="2" borderId="0" xfId="0" applyNumberFormat="1" applyFont="1" applyFill="1" applyBorder="1" applyAlignment="1">
      <alignment vertical="center"/>
    </xf>
    <xf numFmtId="178" fontId="13" fillId="2" borderId="0" xfId="0" applyNumberFormat="1" applyFont="1" applyFill="1" applyBorder="1" applyAlignment="1" applyProtection="1">
      <alignment horizontal="left" vertical="center"/>
      <protection locked="0"/>
    </xf>
    <xf numFmtId="0" fontId="13" fillId="2"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xf numFmtId="0" fontId="11" fillId="0" borderId="0" xfId="0" applyFont="1" applyBorder="1" applyAlignment="1" applyProtection="1">
      <alignment horizontal="center" shrinkToFit="1"/>
    </xf>
    <xf numFmtId="0" fontId="13" fillId="2" borderId="4" xfId="0" applyFont="1" applyFill="1" applyBorder="1" applyAlignment="1"/>
    <xf numFmtId="0" fontId="13" fillId="2" borderId="5" xfId="0" applyFont="1" applyFill="1" applyBorder="1" applyAlignment="1"/>
    <xf numFmtId="0" fontId="13" fillId="2" borderId="6" xfId="0" applyFont="1" applyFill="1" applyBorder="1" applyAlignment="1"/>
    <xf numFmtId="0" fontId="13" fillId="2" borderId="3" xfId="0" applyFont="1" applyFill="1" applyBorder="1" applyAlignment="1"/>
    <xf numFmtId="0" fontId="13" fillId="2" borderId="0" xfId="0" applyFont="1" applyFill="1" applyBorder="1" applyAlignment="1"/>
    <xf numFmtId="0" fontId="13" fillId="2" borderId="7" xfId="0" applyFont="1" applyFill="1" applyBorder="1" applyAlignment="1"/>
    <xf numFmtId="0" fontId="13" fillId="2" borderId="8" xfId="0" applyFont="1" applyFill="1" applyBorder="1" applyAlignment="1"/>
    <xf numFmtId="0" fontId="13" fillId="2" borderId="11" xfId="0" applyFont="1" applyFill="1" applyBorder="1" applyAlignment="1"/>
    <xf numFmtId="0" fontId="13" fillId="2" borderId="9" xfId="0" applyFont="1" applyFill="1" applyBorder="1" applyAlignment="1"/>
    <xf numFmtId="0" fontId="13" fillId="2" borderId="0" xfId="0" applyFont="1" applyFill="1" applyAlignment="1">
      <alignment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7" xfId="0" applyFont="1" applyFill="1" applyBorder="1" applyAlignment="1">
      <alignment horizontal="left" vertical="center"/>
    </xf>
    <xf numFmtId="0" fontId="13" fillId="2" borderId="4"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 xfId="0" applyFont="1" applyFill="1" applyBorder="1" applyAlignment="1" applyProtection="1">
      <alignment horizontal="distributed" vertical="center" justifyLastLine="1"/>
      <protection locked="0"/>
    </xf>
    <xf numFmtId="0" fontId="5" fillId="2" borderId="5" xfId="0" applyFont="1" applyFill="1" applyBorder="1" applyAlignment="1" applyProtection="1">
      <alignment horizontal="distributed" vertical="center" justifyLastLine="1"/>
      <protection locked="0"/>
    </xf>
    <xf numFmtId="0" fontId="5" fillId="2" borderId="6" xfId="0" applyFont="1" applyFill="1" applyBorder="1" applyAlignment="1" applyProtection="1">
      <alignment horizontal="distributed" vertical="center" justifyLastLine="1"/>
      <protection locked="0"/>
    </xf>
    <xf numFmtId="0" fontId="2" fillId="2" borderId="4" xfId="0" applyFont="1" applyFill="1" applyBorder="1" applyAlignment="1" applyProtection="1">
      <alignment horizontal="distributed" vertical="center" justifyLastLine="1"/>
      <protection locked="0"/>
    </xf>
    <xf numFmtId="0" fontId="2" fillId="2" borderId="5" xfId="0" applyFont="1" applyFill="1" applyBorder="1" applyAlignment="1" applyProtection="1">
      <alignment horizontal="distributed" vertical="center" justifyLastLine="1"/>
      <protection locked="0"/>
    </xf>
    <xf numFmtId="0" fontId="2" fillId="2" borderId="6" xfId="0" applyFont="1" applyFill="1" applyBorder="1" applyAlignment="1" applyProtection="1">
      <alignment horizontal="distributed" vertical="center" justifyLastLine="1"/>
      <protection locked="0"/>
    </xf>
    <xf numFmtId="0" fontId="2" fillId="2" borderId="8" xfId="0" applyFont="1" applyFill="1" applyBorder="1" applyAlignment="1" applyProtection="1">
      <alignment horizontal="distributed" vertical="center" justifyLastLine="1"/>
      <protection locked="0"/>
    </xf>
    <xf numFmtId="0" fontId="2" fillId="2" borderId="11" xfId="0" applyFont="1" applyFill="1" applyBorder="1" applyAlignment="1" applyProtection="1">
      <alignment horizontal="distributed" vertical="center" justifyLastLine="1"/>
      <protection locked="0"/>
    </xf>
    <xf numFmtId="0" fontId="2" fillId="2" borderId="9" xfId="0" applyFont="1" applyFill="1" applyBorder="1" applyAlignment="1" applyProtection="1">
      <alignment horizontal="distributed" vertical="center" justifyLastLine="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5" fillId="2" borderId="8" xfId="0" applyFont="1" applyFill="1" applyBorder="1" applyAlignment="1" applyProtection="1">
      <alignment horizontal="distributed" vertical="center" justifyLastLine="1"/>
      <protection locked="0"/>
    </xf>
    <xf numFmtId="0" fontId="5" fillId="2" borderId="11" xfId="0" applyFont="1" applyFill="1" applyBorder="1" applyAlignment="1" applyProtection="1">
      <alignment horizontal="distributed" vertical="center" justifyLastLine="1"/>
      <protection locked="0"/>
    </xf>
    <xf numFmtId="0" fontId="5" fillId="2" borderId="9" xfId="0" applyFont="1" applyFill="1" applyBorder="1" applyAlignment="1" applyProtection="1">
      <alignment horizontal="distributed" vertical="center" justifyLastLine="1"/>
      <protection locked="0"/>
    </xf>
    <xf numFmtId="0" fontId="13" fillId="2" borderId="0" xfId="0" applyFont="1" applyFill="1" applyAlignment="1">
      <alignment vertical="center" textRotation="255"/>
    </xf>
    <xf numFmtId="0" fontId="13" fillId="0" borderId="0" xfId="0" applyFont="1" applyAlignment="1">
      <alignment vertical="center" textRotation="255"/>
    </xf>
    <xf numFmtId="0" fontId="2" fillId="3" borderId="0" xfId="0" applyFont="1" applyFill="1" applyAlignment="1">
      <alignment horizontal="left" vertical="top" wrapTex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3" fillId="2" borderId="0" xfId="0" applyFont="1" applyFill="1" applyBorder="1" applyAlignment="1">
      <alignment horizontal="center" vertical="center"/>
    </xf>
    <xf numFmtId="179" fontId="13" fillId="2" borderId="0" xfId="0" applyNumberFormat="1" applyFont="1" applyFill="1" applyBorder="1" applyAlignment="1" applyProtection="1">
      <alignment horizontal="right" vertical="center"/>
      <protection locked="0"/>
    </xf>
    <xf numFmtId="0" fontId="15"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13" fillId="2" borderId="5" xfId="0" applyFont="1" applyFill="1" applyBorder="1" applyAlignment="1">
      <alignment horizontal="center" vertical="center"/>
    </xf>
    <xf numFmtId="178" fontId="14" fillId="2" borderId="0" xfId="0" applyNumberFormat="1" applyFont="1" applyFill="1" applyBorder="1" applyAlignment="1">
      <alignment horizontal="center" vertical="center" shrinkToFit="1"/>
    </xf>
    <xf numFmtId="178" fontId="14" fillId="2" borderId="0" xfId="0" applyNumberFormat="1" applyFont="1" applyFill="1" applyBorder="1" applyAlignment="1">
      <alignment horizontal="left" vertical="center" shrinkToFit="1"/>
    </xf>
    <xf numFmtId="178" fontId="14" fillId="2" borderId="7" xfId="0" applyNumberFormat="1" applyFont="1" applyFill="1" applyBorder="1" applyAlignment="1">
      <alignment horizontal="left" vertical="center" shrinkToFit="1"/>
    </xf>
    <xf numFmtId="0" fontId="16" fillId="2" borderId="0" xfId="0" applyFont="1" applyFill="1" applyBorder="1" applyAlignment="1">
      <alignment horizontal="left" vertical="center"/>
    </xf>
    <xf numFmtId="0" fontId="13" fillId="2" borderId="0" xfId="0" applyFont="1" applyFill="1" applyBorder="1" applyAlignment="1">
      <alignment horizontal="right" vertical="center"/>
    </xf>
    <xf numFmtId="0" fontId="13" fillId="2" borderId="0" xfId="0" applyFont="1" applyFill="1" applyBorder="1" applyAlignment="1" applyProtection="1">
      <alignment horizontal="left" vertical="top"/>
      <protection locked="0"/>
    </xf>
    <xf numFmtId="0" fontId="5" fillId="2" borderId="0" xfId="0" applyFont="1" applyFill="1" applyBorder="1" applyAlignment="1">
      <alignment horizontal="right" vertical="center"/>
    </xf>
    <xf numFmtId="0" fontId="13" fillId="2" borderId="0" xfId="0" applyFont="1" applyFill="1" applyBorder="1" applyAlignment="1">
      <alignment horizontal="center" vertical="top"/>
    </xf>
    <xf numFmtId="0" fontId="13" fillId="2" borderId="0" xfId="0" applyFont="1" applyFill="1" applyBorder="1" applyAlignment="1" applyProtection="1">
      <alignment horizontal="left" vertical="top" wrapText="1"/>
      <protection locked="0"/>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178" fontId="13" fillId="2" borderId="0" xfId="0" applyNumberFormat="1" applyFont="1" applyFill="1" applyBorder="1" applyAlignment="1" applyProtection="1">
      <alignment horizontal="left" vertical="center"/>
      <protection locked="0"/>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0" fillId="2" borderId="1"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58"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49" fontId="0" fillId="2" borderId="10" xfId="0" applyNumberFormat="1" applyFill="1" applyBorder="1" applyAlignment="1" applyProtection="1">
      <alignment horizontal="center" vertical="center"/>
      <protection locked="0"/>
    </xf>
    <xf numFmtId="0" fontId="13" fillId="2" borderId="11" xfId="0" applyFont="1" applyFill="1" applyBorder="1" applyAlignment="1">
      <alignment horizontal="center" vertical="center"/>
    </xf>
    <xf numFmtId="0" fontId="16" fillId="2" borderId="8"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0" fontId="13" fillId="2" borderId="0" xfId="0" applyFont="1" applyFill="1" applyBorder="1" applyAlignment="1">
      <alignment horizontal="distributed" vertical="center"/>
    </xf>
    <xf numFmtId="0" fontId="13" fillId="2" borderId="23" xfId="0" applyFont="1" applyFill="1" applyBorder="1" applyAlignment="1">
      <alignment horizontal="center"/>
    </xf>
    <xf numFmtId="0" fontId="13" fillId="2" borderId="24" xfId="0" applyFont="1" applyFill="1" applyBorder="1" applyAlignment="1">
      <alignment horizontal="center"/>
    </xf>
    <xf numFmtId="0" fontId="13" fillId="2" borderId="0"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10" fillId="0" borderId="0" xfId="0" applyFont="1" applyBorder="1" applyAlignment="1" applyProtection="1">
      <alignment horizontal="center"/>
    </xf>
    <xf numFmtId="176" fontId="11" fillId="0" borderId="0" xfId="0" applyNumberFormat="1" applyFont="1" applyBorder="1" applyAlignment="1" applyProtection="1">
      <alignment horizontal="center"/>
    </xf>
    <xf numFmtId="179" fontId="7" fillId="0" borderId="0" xfId="0" applyNumberFormat="1" applyFont="1" applyBorder="1" applyAlignment="1" applyProtection="1">
      <alignment horizontal="left"/>
    </xf>
    <xf numFmtId="0" fontId="11" fillId="0" borderId="0" xfId="0" applyNumberFormat="1" applyFont="1" applyBorder="1" applyAlignment="1" applyProtection="1">
      <alignment horizontal="left" indent="1" shrinkToFit="1"/>
    </xf>
    <xf numFmtId="0" fontId="7" fillId="0" borderId="0" xfId="0" applyFont="1" applyBorder="1" applyAlignment="1" applyProtection="1">
      <alignment shrinkToFit="1"/>
    </xf>
    <xf numFmtId="0" fontId="12" fillId="0" borderId="0" xfId="0" applyFont="1" applyBorder="1" applyAlignment="1" applyProtection="1">
      <alignment horizontal="center"/>
    </xf>
    <xf numFmtId="0" fontId="7" fillId="0" borderId="0" xfId="0" applyNumberFormat="1" applyFont="1" applyBorder="1" applyAlignment="1" applyProtection="1">
      <alignment horizontal="left" indent="1" shrinkToFit="1"/>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49" fontId="11" fillId="0" borderId="0" xfId="0" applyNumberFormat="1" applyFont="1" applyBorder="1" applyAlignment="1" applyProtection="1">
      <alignment horizontal="left" indent="1" shrinkToFit="1"/>
    </xf>
    <xf numFmtId="176" fontId="11" fillId="0" borderId="0" xfId="0" applyNumberFormat="1" applyFont="1" applyBorder="1" applyAlignment="1" applyProtection="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11</xdr:col>
          <xdr:colOff>323850</xdr:colOff>
          <xdr:row>8</xdr:row>
          <xdr:rowOff>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L$4:$BO$8" spid="_x0000_s1222"/>
                </a:ext>
              </a:extLst>
            </xdr:cNvPicPr>
          </xdr:nvPicPr>
          <xdr:blipFill>
            <a:blip xmlns:r="http://schemas.openxmlformats.org/officeDocument/2006/relationships" r:embed="rId1"/>
            <a:srcRect/>
            <a:stretch>
              <a:fillRect/>
            </a:stretch>
          </xdr:blipFill>
          <xdr:spPr bwMode="auto">
            <a:xfrm>
              <a:off x="219075" y="390525"/>
              <a:ext cx="3429000" cy="857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323850</xdr:colOff>
          <xdr:row>16</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AL$4:$BO$8" spid="_x0000_s1223"/>
                </a:ext>
              </a:extLst>
            </xdr:cNvPicPr>
          </xdr:nvPicPr>
          <xdr:blipFill>
            <a:blip xmlns:r="http://schemas.openxmlformats.org/officeDocument/2006/relationships" r:embed="rId2"/>
            <a:srcRect/>
            <a:stretch>
              <a:fillRect/>
            </a:stretch>
          </xdr:blipFill>
          <xdr:spPr bwMode="auto">
            <a:xfrm>
              <a:off x="219075" y="1390650"/>
              <a:ext cx="3429000" cy="8572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0</xdr:colOff>
      <xdr:row>3</xdr:row>
      <xdr:rowOff>0</xdr:rowOff>
    </xdr:from>
    <xdr:to>
      <xdr:col>11</xdr:col>
      <xdr:colOff>323850</xdr:colOff>
      <xdr:row>8</xdr:row>
      <xdr:rowOff>0</xdr:rowOff>
    </xdr:to>
    <xdr:sp macro="" textlink="">
      <xdr:nvSpPr>
        <xdr:cNvPr id="1072" name="AutoShape 48">
          <a:extLst>
            <a:ext uri="{FF2B5EF4-FFF2-40B4-BE49-F238E27FC236}">
              <a16:creationId xmlns:a16="http://schemas.microsoft.com/office/drawing/2014/main" id="{00000000-0008-0000-0000-000030040000}"/>
            </a:ext>
          </a:extLst>
        </xdr:cNvPr>
        <xdr:cNvSpPr>
          <a:spLocks noChangeAspect="1" noChangeArrowheads="1"/>
        </xdr:cNvSpPr>
      </xdr:nvSpPr>
      <xdr:spPr bwMode="auto">
        <a:xfrm>
          <a:off x="219075" y="390525"/>
          <a:ext cx="3429000" cy="85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1435</xdr:colOff>
      <xdr:row>10</xdr:row>
      <xdr:rowOff>104775</xdr:rowOff>
    </xdr:from>
    <xdr:to>
      <xdr:col>13</xdr:col>
      <xdr:colOff>401894</xdr:colOff>
      <xdr:row>12</xdr:row>
      <xdr:rowOff>211454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1685925"/>
          <a:ext cx="400459" cy="438149"/>
        </a:xfrm>
        <a:prstGeom prst="rect">
          <a:avLst/>
        </a:prstGeom>
        <a:ln w="34925" cap="rnd">
          <a:solidFill>
            <a:schemeClr val="bg1">
              <a:lumMod val="85000"/>
            </a:schemeClr>
          </a:solidFill>
          <a:bevel/>
        </a:ln>
      </xdr:spPr>
    </xdr:pic>
    <xdr:clientData/>
  </xdr:twoCellAnchor>
  <xdr:oneCellAnchor>
    <xdr:from>
      <xdr:col>6</xdr:col>
      <xdr:colOff>1435</xdr:colOff>
      <xdr:row>10</xdr:row>
      <xdr:rowOff>104775</xdr:rowOff>
    </xdr:from>
    <xdr:ext cx="400459" cy="438149"/>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1685925"/>
          <a:ext cx="400459" cy="438149"/>
        </a:xfrm>
        <a:prstGeom prst="rect">
          <a:avLst/>
        </a:prstGeom>
        <a:ln w="34925" cap="rnd">
          <a:solidFill>
            <a:schemeClr val="bg1">
              <a:lumMod val="85000"/>
            </a:schemeClr>
          </a:solidFill>
          <a:bevel/>
        </a:ln>
      </xdr:spPr>
    </xdr:pic>
    <xdr:clientData/>
  </xdr:oneCellAnchor>
  <xdr:oneCellAnchor>
    <xdr:from>
      <xdr:col>6</xdr:col>
      <xdr:colOff>1435</xdr:colOff>
      <xdr:row>23</xdr:row>
      <xdr:rowOff>104775</xdr:rowOff>
    </xdr:from>
    <xdr:ext cx="400459" cy="438149"/>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386715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23</xdr:row>
      <xdr:rowOff>104775</xdr:rowOff>
    </xdr:from>
    <xdr:ext cx="400459" cy="438149"/>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3867150"/>
          <a:ext cx="400459" cy="438149"/>
        </a:xfrm>
        <a:prstGeom prst="rect">
          <a:avLst/>
        </a:prstGeom>
        <a:ln w="34925" cap="rnd">
          <a:solidFill>
            <a:schemeClr val="bg1">
              <a:lumMod val="85000"/>
            </a:schemeClr>
          </a:solidFill>
          <a:bevel/>
        </a:ln>
      </xdr:spPr>
    </xdr:pic>
    <xdr:clientData/>
  </xdr:oneCellAnchor>
  <xdr:oneCellAnchor>
    <xdr:from>
      <xdr:col>6</xdr:col>
      <xdr:colOff>1435</xdr:colOff>
      <xdr:row>36</xdr:row>
      <xdr:rowOff>104775</xdr:rowOff>
    </xdr:from>
    <xdr:ext cx="400459" cy="438149"/>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604837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36</xdr:row>
      <xdr:rowOff>104775</xdr:rowOff>
    </xdr:from>
    <xdr:ext cx="400459" cy="438149"/>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6048375"/>
          <a:ext cx="400459" cy="438149"/>
        </a:xfrm>
        <a:prstGeom prst="rect">
          <a:avLst/>
        </a:prstGeom>
        <a:ln w="34925" cap="rnd">
          <a:solidFill>
            <a:schemeClr val="bg1">
              <a:lumMod val="85000"/>
            </a:schemeClr>
          </a:solidFill>
          <a:bevel/>
        </a:ln>
      </xdr:spPr>
    </xdr:pic>
    <xdr:clientData/>
  </xdr:oneCellAnchor>
  <xdr:oneCellAnchor>
    <xdr:from>
      <xdr:col>6</xdr:col>
      <xdr:colOff>1435</xdr:colOff>
      <xdr:row>49</xdr:row>
      <xdr:rowOff>104775</xdr:rowOff>
    </xdr:from>
    <xdr:ext cx="400459" cy="438149"/>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822960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49</xdr:row>
      <xdr:rowOff>104775</xdr:rowOff>
    </xdr:from>
    <xdr:ext cx="400459" cy="438149"/>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8229600"/>
          <a:ext cx="400459" cy="438149"/>
        </a:xfrm>
        <a:prstGeom prst="rect">
          <a:avLst/>
        </a:prstGeom>
        <a:ln w="34925" cap="rnd">
          <a:solidFill>
            <a:schemeClr val="bg1">
              <a:lumMod val="85000"/>
            </a:schemeClr>
          </a:solidFill>
          <a:bevel/>
        </a:ln>
      </xdr:spPr>
    </xdr:pic>
    <xdr:clientData/>
  </xdr:oneCellAnchor>
  <xdr:oneCellAnchor>
    <xdr:from>
      <xdr:col>6</xdr:col>
      <xdr:colOff>1435</xdr:colOff>
      <xdr:row>62</xdr:row>
      <xdr:rowOff>104775</xdr:rowOff>
    </xdr:from>
    <xdr:ext cx="400459" cy="438149"/>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10410825"/>
          <a:ext cx="400459" cy="438149"/>
        </a:xfrm>
        <a:prstGeom prst="rect">
          <a:avLst/>
        </a:prstGeom>
        <a:ln w="34925" cap="rnd">
          <a:solidFill>
            <a:schemeClr val="bg1">
              <a:lumMod val="85000"/>
            </a:schemeClr>
          </a:solidFill>
          <a:bevel/>
        </a:ln>
      </xdr:spPr>
    </xdr:pic>
    <xdr:clientData/>
  </xdr:oneCellAnchor>
  <xdr:oneCellAnchor>
    <xdr:from>
      <xdr:col>13</xdr:col>
      <xdr:colOff>1435</xdr:colOff>
      <xdr:row>62</xdr:row>
      <xdr:rowOff>102870</xdr:rowOff>
    </xdr:from>
    <xdr:ext cx="400459" cy="438149"/>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4645"/>
          <a:ext cx="400459" cy="438149"/>
        </a:xfrm>
        <a:prstGeom prst="rect">
          <a:avLst/>
        </a:prstGeom>
        <a:ln w="34925" cap="rnd">
          <a:solidFill>
            <a:schemeClr val="bg1">
              <a:lumMod val="85000"/>
            </a:schemeClr>
          </a:solidFill>
          <a:beve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13</xdr:col>
      <xdr:colOff>1435</xdr:colOff>
      <xdr:row>10</xdr:row>
      <xdr:rowOff>104775</xdr:rowOff>
    </xdr:from>
    <xdr:to>
      <xdr:col>13</xdr:col>
      <xdr:colOff>401894</xdr:colOff>
      <xdr:row>12</xdr:row>
      <xdr:rowOff>211454</xdr:rowOff>
    </xdr:to>
    <xdr:pic>
      <xdr:nvPicPr>
        <xdr:cNvPr id="2" name="図 1">
          <a:extLst>
            <a:ext uri="{FF2B5EF4-FFF2-40B4-BE49-F238E27FC236}">
              <a16:creationId xmlns:a16="http://schemas.microsoft.com/office/drawing/2014/main" id="{A2439BF9-9AE6-47E9-9B90-BAFB3133871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10</xdr:row>
      <xdr:rowOff>104775</xdr:rowOff>
    </xdr:from>
    <xdr:ext cx="400459" cy="438149"/>
    <xdr:pic>
      <xdr:nvPicPr>
        <xdr:cNvPr id="3" name="図 2">
          <a:extLst>
            <a:ext uri="{FF2B5EF4-FFF2-40B4-BE49-F238E27FC236}">
              <a16:creationId xmlns:a16="http://schemas.microsoft.com/office/drawing/2014/main" id="{DB3560D4-FEDD-4F95-929D-31C1FF47B11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23</xdr:row>
      <xdr:rowOff>104775</xdr:rowOff>
    </xdr:from>
    <xdr:ext cx="400459" cy="438149"/>
    <xdr:pic>
      <xdr:nvPicPr>
        <xdr:cNvPr id="4" name="図 3">
          <a:extLst>
            <a:ext uri="{FF2B5EF4-FFF2-40B4-BE49-F238E27FC236}">
              <a16:creationId xmlns:a16="http://schemas.microsoft.com/office/drawing/2014/main" id="{4B80BB4C-287F-4FDA-9CB9-B0291DB3E39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23</xdr:row>
      <xdr:rowOff>104775</xdr:rowOff>
    </xdr:from>
    <xdr:ext cx="400459" cy="438149"/>
    <xdr:pic>
      <xdr:nvPicPr>
        <xdr:cNvPr id="5" name="図 4">
          <a:extLst>
            <a:ext uri="{FF2B5EF4-FFF2-40B4-BE49-F238E27FC236}">
              <a16:creationId xmlns:a16="http://schemas.microsoft.com/office/drawing/2014/main" id="{8A47B9D7-4399-4032-A7CC-66628210ADD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36</xdr:row>
      <xdr:rowOff>104775</xdr:rowOff>
    </xdr:from>
    <xdr:ext cx="400459" cy="438149"/>
    <xdr:pic>
      <xdr:nvPicPr>
        <xdr:cNvPr id="6" name="図 5">
          <a:extLst>
            <a:ext uri="{FF2B5EF4-FFF2-40B4-BE49-F238E27FC236}">
              <a16:creationId xmlns:a16="http://schemas.microsoft.com/office/drawing/2014/main" id="{5F40F652-675A-44AB-84CA-FF3BA802CDC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36</xdr:row>
      <xdr:rowOff>104775</xdr:rowOff>
    </xdr:from>
    <xdr:ext cx="400459" cy="438149"/>
    <xdr:pic>
      <xdr:nvPicPr>
        <xdr:cNvPr id="7" name="図 6">
          <a:extLst>
            <a:ext uri="{FF2B5EF4-FFF2-40B4-BE49-F238E27FC236}">
              <a16:creationId xmlns:a16="http://schemas.microsoft.com/office/drawing/2014/main" id="{B6A57557-F529-4A3F-8506-33F24D5DC9B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49</xdr:row>
      <xdr:rowOff>104775</xdr:rowOff>
    </xdr:from>
    <xdr:ext cx="400459" cy="438149"/>
    <xdr:pic>
      <xdr:nvPicPr>
        <xdr:cNvPr id="8" name="図 7">
          <a:extLst>
            <a:ext uri="{FF2B5EF4-FFF2-40B4-BE49-F238E27FC236}">
              <a16:creationId xmlns:a16="http://schemas.microsoft.com/office/drawing/2014/main" id="{C70EF5B2-F577-43A7-9C8B-EF64A6475FA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49</xdr:row>
      <xdr:rowOff>104775</xdr:rowOff>
    </xdr:from>
    <xdr:ext cx="400459" cy="438149"/>
    <xdr:pic>
      <xdr:nvPicPr>
        <xdr:cNvPr id="9" name="図 8">
          <a:extLst>
            <a:ext uri="{FF2B5EF4-FFF2-40B4-BE49-F238E27FC236}">
              <a16:creationId xmlns:a16="http://schemas.microsoft.com/office/drawing/2014/main" id="{F981D495-4300-471A-BDB5-67026DDFF19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62</xdr:row>
      <xdr:rowOff>104775</xdr:rowOff>
    </xdr:from>
    <xdr:ext cx="400459" cy="438149"/>
    <xdr:pic>
      <xdr:nvPicPr>
        <xdr:cNvPr id="10" name="図 9">
          <a:extLst>
            <a:ext uri="{FF2B5EF4-FFF2-40B4-BE49-F238E27FC236}">
              <a16:creationId xmlns:a16="http://schemas.microsoft.com/office/drawing/2014/main" id="{EB20FDF8-D088-4119-9F36-DD0084A41B4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62</xdr:row>
      <xdr:rowOff>102870</xdr:rowOff>
    </xdr:from>
    <xdr:ext cx="400459" cy="438149"/>
    <xdr:pic>
      <xdr:nvPicPr>
        <xdr:cNvPr id="11" name="図 10">
          <a:extLst>
            <a:ext uri="{FF2B5EF4-FFF2-40B4-BE49-F238E27FC236}">
              <a16:creationId xmlns:a16="http://schemas.microsoft.com/office/drawing/2014/main" id="{8657ED68-8B56-4915-B6C5-F56D8E005E1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1435</xdr:colOff>
      <xdr:row>10</xdr:row>
      <xdr:rowOff>104775</xdr:rowOff>
    </xdr:from>
    <xdr:to>
      <xdr:col>13</xdr:col>
      <xdr:colOff>398084</xdr:colOff>
      <xdr:row>12</xdr:row>
      <xdr:rowOff>207644</xdr:rowOff>
    </xdr:to>
    <xdr:pic>
      <xdr:nvPicPr>
        <xdr:cNvPr id="2" name="図 1">
          <a:extLst>
            <a:ext uri="{FF2B5EF4-FFF2-40B4-BE49-F238E27FC236}">
              <a16:creationId xmlns:a16="http://schemas.microsoft.com/office/drawing/2014/main" id="{C01A0DE4-E26F-42AE-88B5-B72BDC17465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10</xdr:row>
      <xdr:rowOff>104775</xdr:rowOff>
    </xdr:from>
    <xdr:ext cx="400459" cy="438149"/>
    <xdr:pic>
      <xdr:nvPicPr>
        <xdr:cNvPr id="3" name="図 2">
          <a:extLst>
            <a:ext uri="{FF2B5EF4-FFF2-40B4-BE49-F238E27FC236}">
              <a16:creationId xmlns:a16="http://schemas.microsoft.com/office/drawing/2014/main" id="{952F5AD1-7716-427E-BAA2-4B128865CEA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23</xdr:row>
      <xdr:rowOff>104775</xdr:rowOff>
    </xdr:from>
    <xdr:ext cx="400459" cy="438149"/>
    <xdr:pic>
      <xdr:nvPicPr>
        <xdr:cNvPr id="4" name="図 3">
          <a:extLst>
            <a:ext uri="{FF2B5EF4-FFF2-40B4-BE49-F238E27FC236}">
              <a16:creationId xmlns:a16="http://schemas.microsoft.com/office/drawing/2014/main" id="{AEFD26C0-1DF4-4857-AF80-290796BC87A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23</xdr:row>
      <xdr:rowOff>104775</xdr:rowOff>
    </xdr:from>
    <xdr:ext cx="400459" cy="438149"/>
    <xdr:pic>
      <xdr:nvPicPr>
        <xdr:cNvPr id="5" name="図 4">
          <a:extLst>
            <a:ext uri="{FF2B5EF4-FFF2-40B4-BE49-F238E27FC236}">
              <a16:creationId xmlns:a16="http://schemas.microsoft.com/office/drawing/2014/main" id="{7F7C8919-FD6D-4473-A72D-01C69799983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36</xdr:row>
      <xdr:rowOff>104775</xdr:rowOff>
    </xdr:from>
    <xdr:ext cx="400459" cy="438149"/>
    <xdr:pic>
      <xdr:nvPicPr>
        <xdr:cNvPr id="6" name="図 5">
          <a:extLst>
            <a:ext uri="{FF2B5EF4-FFF2-40B4-BE49-F238E27FC236}">
              <a16:creationId xmlns:a16="http://schemas.microsoft.com/office/drawing/2014/main" id="{6310541E-E25C-4657-AD56-17D1AF642B28}"/>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36</xdr:row>
      <xdr:rowOff>104775</xdr:rowOff>
    </xdr:from>
    <xdr:ext cx="400459" cy="438149"/>
    <xdr:pic>
      <xdr:nvPicPr>
        <xdr:cNvPr id="7" name="図 6">
          <a:extLst>
            <a:ext uri="{FF2B5EF4-FFF2-40B4-BE49-F238E27FC236}">
              <a16:creationId xmlns:a16="http://schemas.microsoft.com/office/drawing/2014/main" id="{CCF04665-EF11-476A-9693-6888A2117C8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49</xdr:row>
      <xdr:rowOff>104775</xdr:rowOff>
    </xdr:from>
    <xdr:ext cx="400459" cy="438149"/>
    <xdr:pic>
      <xdr:nvPicPr>
        <xdr:cNvPr id="8" name="図 7">
          <a:extLst>
            <a:ext uri="{FF2B5EF4-FFF2-40B4-BE49-F238E27FC236}">
              <a16:creationId xmlns:a16="http://schemas.microsoft.com/office/drawing/2014/main" id="{A18FA346-3722-4680-9C35-B627F7676CB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49</xdr:row>
      <xdr:rowOff>104775</xdr:rowOff>
    </xdr:from>
    <xdr:ext cx="400459" cy="438149"/>
    <xdr:pic>
      <xdr:nvPicPr>
        <xdr:cNvPr id="9" name="図 8">
          <a:extLst>
            <a:ext uri="{FF2B5EF4-FFF2-40B4-BE49-F238E27FC236}">
              <a16:creationId xmlns:a16="http://schemas.microsoft.com/office/drawing/2014/main" id="{7C654560-5EA2-427D-A9EA-B0150152C8D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62</xdr:row>
      <xdr:rowOff>104775</xdr:rowOff>
    </xdr:from>
    <xdr:ext cx="400459" cy="438149"/>
    <xdr:pic>
      <xdr:nvPicPr>
        <xdr:cNvPr id="10" name="図 9">
          <a:extLst>
            <a:ext uri="{FF2B5EF4-FFF2-40B4-BE49-F238E27FC236}">
              <a16:creationId xmlns:a16="http://schemas.microsoft.com/office/drawing/2014/main" id="{F2EFFDB2-A2E5-4D91-A161-FA36B46AC20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62</xdr:row>
      <xdr:rowOff>102870</xdr:rowOff>
    </xdr:from>
    <xdr:ext cx="400459" cy="438149"/>
    <xdr:pic>
      <xdr:nvPicPr>
        <xdr:cNvPr id="11" name="図 10">
          <a:extLst>
            <a:ext uri="{FF2B5EF4-FFF2-40B4-BE49-F238E27FC236}">
              <a16:creationId xmlns:a16="http://schemas.microsoft.com/office/drawing/2014/main" id="{445D0C0E-8307-40D2-B192-14EA3F18E28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1435</xdr:colOff>
      <xdr:row>10</xdr:row>
      <xdr:rowOff>104775</xdr:rowOff>
    </xdr:from>
    <xdr:to>
      <xdr:col>13</xdr:col>
      <xdr:colOff>401894</xdr:colOff>
      <xdr:row>12</xdr:row>
      <xdr:rowOff>211454</xdr:rowOff>
    </xdr:to>
    <xdr:pic>
      <xdr:nvPicPr>
        <xdr:cNvPr id="2" name="図 1">
          <a:extLst>
            <a:ext uri="{FF2B5EF4-FFF2-40B4-BE49-F238E27FC236}">
              <a16:creationId xmlns:a16="http://schemas.microsoft.com/office/drawing/2014/main" id="{C6766FF5-46A1-452A-8F5B-EC231FCD836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10</xdr:row>
      <xdr:rowOff>104775</xdr:rowOff>
    </xdr:from>
    <xdr:ext cx="400459" cy="438149"/>
    <xdr:pic>
      <xdr:nvPicPr>
        <xdr:cNvPr id="3" name="図 2">
          <a:extLst>
            <a:ext uri="{FF2B5EF4-FFF2-40B4-BE49-F238E27FC236}">
              <a16:creationId xmlns:a16="http://schemas.microsoft.com/office/drawing/2014/main" id="{C3499645-FB32-43C3-9B45-3B5B551988E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23</xdr:row>
      <xdr:rowOff>104775</xdr:rowOff>
    </xdr:from>
    <xdr:ext cx="400459" cy="438149"/>
    <xdr:pic>
      <xdr:nvPicPr>
        <xdr:cNvPr id="4" name="図 3">
          <a:extLst>
            <a:ext uri="{FF2B5EF4-FFF2-40B4-BE49-F238E27FC236}">
              <a16:creationId xmlns:a16="http://schemas.microsoft.com/office/drawing/2014/main" id="{6013F531-1A96-4C04-97B6-1FEEDE8EFDC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23</xdr:row>
      <xdr:rowOff>104775</xdr:rowOff>
    </xdr:from>
    <xdr:ext cx="400459" cy="438149"/>
    <xdr:pic>
      <xdr:nvPicPr>
        <xdr:cNvPr id="5" name="図 4">
          <a:extLst>
            <a:ext uri="{FF2B5EF4-FFF2-40B4-BE49-F238E27FC236}">
              <a16:creationId xmlns:a16="http://schemas.microsoft.com/office/drawing/2014/main" id="{022C5368-33A8-44B6-BA4D-2A70DF5E887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36</xdr:row>
      <xdr:rowOff>104775</xdr:rowOff>
    </xdr:from>
    <xdr:ext cx="400459" cy="438149"/>
    <xdr:pic>
      <xdr:nvPicPr>
        <xdr:cNvPr id="6" name="図 5">
          <a:extLst>
            <a:ext uri="{FF2B5EF4-FFF2-40B4-BE49-F238E27FC236}">
              <a16:creationId xmlns:a16="http://schemas.microsoft.com/office/drawing/2014/main" id="{814B1E1C-AB19-4FE0-97F8-52918F6357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36</xdr:row>
      <xdr:rowOff>104775</xdr:rowOff>
    </xdr:from>
    <xdr:ext cx="400459" cy="438149"/>
    <xdr:pic>
      <xdr:nvPicPr>
        <xdr:cNvPr id="7" name="図 6">
          <a:extLst>
            <a:ext uri="{FF2B5EF4-FFF2-40B4-BE49-F238E27FC236}">
              <a16:creationId xmlns:a16="http://schemas.microsoft.com/office/drawing/2014/main" id="{961828F2-7DA6-430F-AB9C-0694D0BE5F8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49</xdr:row>
      <xdr:rowOff>104775</xdr:rowOff>
    </xdr:from>
    <xdr:ext cx="400459" cy="438149"/>
    <xdr:pic>
      <xdr:nvPicPr>
        <xdr:cNvPr id="8" name="図 7">
          <a:extLst>
            <a:ext uri="{FF2B5EF4-FFF2-40B4-BE49-F238E27FC236}">
              <a16:creationId xmlns:a16="http://schemas.microsoft.com/office/drawing/2014/main" id="{AD398C83-9E41-49DF-9233-CFE36AC2834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49</xdr:row>
      <xdr:rowOff>104775</xdr:rowOff>
    </xdr:from>
    <xdr:ext cx="400459" cy="438149"/>
    <xdr:pic>
      <xdr:nvPicPr>
        <xdr:cNvPr id="9" name="図 8">
          <a:extLst>
            <a:ext uri="{FF2B5EF4-FFF2-40B4-BE49-F238E27FC236}">
              <a16:creationId xmlns:a16="http://schemas.microsoft.com/office/drawing/2014/main" id="{1E4EBF15-8DD5-4E70-8D32-C95002AF0C3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62</xdr:row>
      <xdr:rowOff>104775</xdr:rowOff>
    </xdr:from>
    <xdr:ext cx="400459" cy="438149"/>
    <xdr:pic>
      <xdr:nvPicPr>
        <xdr:cNvPr id="10" name="図 9">
          <a:extLst>
            <a:ext uri="{FF2B5EF4-FFF2-40B4-BE49-F238E27FC236}">
              <a16:creationId xmlns:a16="http://schemas.microsoft.com/office/drawing/2014/main" id="{042CC977-4ECD-4F3B-BA69-86918C5019D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62</xdr:row>
      <xdr:rowOff>102870</xdr:rowOff>
    </xdr:from>
    <xdr:ext cx="400459" cy="438149"/>
    <xdr:pic>
      <xdr:nvPicPr>
        <xdr:cNvPr id="11" name="図 10">
          <a:extLst>
            <a:ext uri="{FF2B5EF4-FFF2-40B4-BE49-F238E27FC236}">
              <a16:creationId xmlns:a16="http://schemas.microsoft.com/office/drawing/2014/main" id="{8FC5694C-D25A-4251-A775-5F52439146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92"/>
  <sheetViews>
    <sheetView tabSelected="1" view="pageBreakPreview" zoomScaleNormal="100" zoomScaleSheetLayoutView="100" workbookViewId="0">
      <selection activeCell="M27" sqref="M27:U28"/>
    </sheetView>
  </sheetViews>
  <sheetFormatPr defaultColWidth="8.7265625" defaultRowHeight="13.5" x14ac:dyDescent="0.15"/>
  <cols>
    <col min="1" max="1" width="1.6328125" style="17" customWidth="1"/>
    <col min="2" max="2" width="0.453125" style="17" customWidth="1"/>
    <col min="3" max="5" width="1.08984375" style="17" customWidth="1"/>
    <col min="6" max="6" width="9.08984375" style="17" customWidth="1"/>
    <col min="7" max="7" width="1.81640625" style="17" customWidth="1"/>
    <col min="8" max="8" width="6.36328125" style="17" customWidth="1"/>
    <col min="9" max="9" width="2.7265625" style="17" customWidth="1"/>
    <col min="10" max="10" width="1.81640625" style="17" customWidth="1"/>
    <col min="11" max="12" width="4.54296875" style="17" customWidth="1"/>
    <col min="13" max="14" width="1.81640625" style="17" customWidth="1"/>
    <col min="15" max="16" width="3.6328125" style="17" customWidth="1"/>
    <col min="17" max="17" width="1.81640625" style="17" customWidth="1"/>
    <col min="18" max="18" width="4.54296875" style="17" customWidth="1"/>
    <col min="19" max="19" width="0.90625" style="17" customWidth="1"/>
    <col min="20" max="20" width="3.6328125" style="17" customWidth="1"/>
    <col min="21" max="21" width="2.7265625" style="17" customWidth="1"/>
    <col min="22" max="22" width="0.453125" style="17" customWidth="1"/>
    <col min="23" max="24" width="1.1796875" style="17" customWidth="1"/>
    <col min="25" max="26" width="0.54296875" style="17" customWidth="1"/>
    <col min="27" max="27" width="8.6328125" style="17" customWidth="1"/>
    <col min="28" max="28" width="17.26953125" style="17" customWidth="1"/>
    <col min="29" max="33" width="8.7265625" style="17"/>
    <col min="34" max="38" width="1.08984375" style="17" customWidth="1"/>
    <col min="39" max="39" width="1.1796875" style="17" customWidth="1"/>
    <col min="40" max="68" width="1.08984375" style="17" customWidth="1"/>
    <col min="69" max="16384" width="8.7265625" style="17"/>
  </cols>
  <sheetData>
    <row r="1" spans="1:67" ht="13.5" customHeight="1" x14ac:dyDescent="0.15">
      <c r="A1" s="16"/>
      <c r="B1" s="16"/>
      <c r="C1" s="16"/>
      <c r="D1" s="16"/>
      <c r="E1" s="16"/>
      <c r="F1" s="16"/>
      <c r="G1" s="16"/>
      <c r="H1" s="16"/>
      <c r="I1" s="16"/>
      <c r="J1" s="16"/>
      <c r="K1" s="16"/>
      <c r="L1" s="16"/>
      <c r="M1" s="16"/>
      <c r="N1" s="16"/>
      <c r="O1" s="16"/>
      <c r="P1" s="16"/>
      <c r="Q1" s="16"/>
      <c r="R1" s="16"/>
      <c r="S1" s="16"/>
      <c r="T1" s="16"/>
      <c r="U1" s="16"/>
      <c r="X1" s="117"/>
      <c r="Y1" s="118"/>
      <c r="Z1" s="118"/>
      <c r="AA1" s="119" t="s">
        <v>47</v>
      </c>
      <c r="AB1" s="119"/>
      <c r="AC1" s="119"/>
      <c r="AD1" s="119"/>
      <c r="AE1" s="119"/>
      <c r="AF1" s="119"/>
    </row>
    <row r="2" spans="1:67" x14ac:dyDescent="0.15">
      <c r="A2" s="16"/>
      <c r="B2" s="120" t="s">
        <v>0</v>
      </c>
      <c r="C2" s="121"/>
      <c r="D2" s="121"/>
      <c r="E2" s="121"/>
      <c r="F2" s="121"/>
      <c r="G2" s="121"/>
      <c r="H2" s="121"/>
      <c r="I2" s="121"/>
      <c r="J2" s="121"/>
      <c r="K2" s="121"/>
      <c r="L2" s="121"/>
      <c r="M2" s="121"/>
      <c r="N2" s="121"/>
      <c r="O2" s="121"/>
      <c r="P2" s="121"/>
      <c r="Q2" s="121"/>
      <c r="R2" s="121"/>
      <c r="S2" s="18"/>
      <c r="T2" s="19"/>
      <c r="U2" s="19"/>
      <c r="V2" s="19"/>
      <c r="X2" s="118"/>
      <c r="Y2" s="118"/>
      <c r="Z2" s="118"/>
      <c r="AA2" s="119"/>
      <c r="AB2" s="119"/>
      <c r="AC2" s="119"/>
      <c r="AD2" s="119"/>
      <c r="AE2" s="119"/>
      <c r="AF2" s="119"/>
    </row>
    <row r="3" spans="1:67" ht="3.75" customHeight="1" x14ac:dyDescent="0.15">
      <c r="A3" s="16"/>
      <c r="B3" s="20"/>
      <c r="C3" s="21"/>
      <c r="D3" s="21"/>
      <c r="E3" s="21"/>
      <c r="F3" s="21"/>
      <c r="G3" s="21"/>
      <c r="H3" s="21"/>
      <c r="I3" s="21"/>
      <c r="J3" s="21"/>
      <c r="K3" s="21"/>
      <c r="L3" s="21"/>
      <c r="M3" s="21"/>
      <c r="N3" s="21"/>
      <c r="O3" s="21"/>
      <c r="P3" s="21"/>
      <c r="Q3" s="21"/>
      <c r="R3" s="22"/>
      <c r="S3" s="19"/>
      <c r="T3" s="122" t="s">
        <v>1</v>
      </c>
      <c r="U3" s="123"/>
      <c r="V3" s="19"/>
      <c r="W3" s="23"/>
      <c r="X3" s="118"/>
      <c r="Y3" s="118"/>
      <c r="Z3" s="118"/>
      <c r="AA3" s="119"/>
      <c r="AB3" s="119"/>
      <c r="AC3" s="119"/>
      <c r="AD3" s="119"/>
      <c r="AE3" s="119"/>
      <c r="AF3" s="119"/>
    </row>
    <row r="4" spans="1:67" ht="11.25" customHeight="1" x14ac:dyDescent="0.15">
      <c r="A4" s="16"/>
      <c r="B4" s="24"/>
      <c r="C4" s="25"/>
      <c r="D4" s="25"/>
      <c r="E4" s="25"/>
      <c r="F4" s="25"/>
      <c r="G4" s="26"/>
      <c r="H4" s="26"/>
      <c r="I4" s="25"/>
      <c r="J4" s="25"/>
      <c r="K4" s="25"/>
      <c r="L4" s="19"/>
      <c r="M4" s="126" t="s">
        <v>44</v>
      </c>
      <c r="N4" s="126"/>
      <c r="O4" s="126"/>
      <c r="P4" s="126"/>
      <c r="Q4" s="126"/>
      <c r="R4" s="127"/>
      <c r="S4" s="19"/>
      <c r="T4" s="124"/>
      <c r="U4" s="125"/>
      <c r="V4" s="19"/>
      <c r="W4" s="23"/>
      <c r="X4" s="118"/>
      <c r="Y4" s="118"/>
      <c r="Z4" s="118"/>
      <c r="AA4" s="119"/>
      <c r="AB4" s="119"/>
      <c r="AC4" s="119"/>
      <c r="AD4" s="119"/>
      <c r="AE4" s="119"/>
      <c r="AF4" s="119"/>
      <c r="AL4" s="96" t="s">
        <v>61</v>
      </c>
      <c r="AM4" s="97"/>
      <c r="AN4" s="97"/>
      <c r="AO4" s="97"/>
      <c r="AP4" s="98"/>
      <c r="AQ4" s="93" t="s">
        <v>61</v>
      </c>
      <c r="AR4" s="94"/>
      <c r="AS4" s="94"/>
      <c r="AT4" s="94"/>
      <c r="AU4" s="95"/>
      <c r="AV4" s="93" t="s">
        <v>61</v>
      </c>
      <c r="AW4" s="94"/>
      <c r="AX4" s="94"/>
      <c r="AY4" s="94"/>
      <c r="AZ4" s="95"/>
      <c r="BA4" s="96" t="s">
        <v>62</v>
      </c>
      <c r="BB4" s="97"/>
      <c r="BC4" s="97"/>
      <c r="BD4" s="97"/>
      <c r="BE4" s="98"/>
      <c r="BF4" s="102" t="s">
        <v>63</v>
      </c>
      <c r="BG4" s="103"/>
      <c r="BH4" s="103"/>
      <c r="BI4" s="103"/>
      <c r="BJ4" s="104"/>
      <c r="BK4" s="108" t="s">
        <v>2</v>
      </c>
      <c r="BL4" s="109"/>
      <c r="BM4" s="109"/>
      <c r="BN4" s="109"/>
      <c r="BO4" s="110"/>
    </row>
    <row r="5" spans="1:67" ht="11.25" customHeight="1" x14ac:dyDescent="0.15">
      <c r="A5" s="16"/>
      <c r="B5" s="24"/>
      <c r="C5" s="25"/>
      <c r="D5" s="25"/>
      <c r="E5" s="25"/>
      <c r="F5" s="25"/>
      <c r="G5" s="26"/>
      <c r="H5" s="26"/>
      <c r="I5" s="25"/>
      <c r="J5" s="25"/>
      <c r="K5" s="25"/>
      <c r="L5" s="19"/>
      <c r="M5" s="126"/>
      <c r="N5" s="126"/>
      <c r="O5" s="126"/>
      <c r="P5" s="126"/>
      <c r="Q5" s="126"/>
      <c r="R5" s="127"/>
      <c r="S5" s="27"/>
      <c r="T5" s="81"/>
      <c r="U5" s="82"/>
      <c r="V5" s="23"/>
      <c r="W5" s="23"/>
      <c r="X5" s="118"/>
      <c r="Y5" s="118"/>
      <c r="Z5" s="118"/>
      <c r="AA5" s="119"/>
      <c r="AB5" s="119"/>
      <c r="AC5" s="119"/>
      <c r="AD5" s="119"/>
      <c r="AE5" s="119"/>
      <c r="AF5" s="119"/>
      <c r="AL5" s="99"/>
      <c r="AM5" s="100"/>
      <c r="AN5" s="100"/>
      <c r="AO5" s="100"/>
      <c r="AP5" s="101"/>
      <c r="AQ5" s="114" t="s">
        <v>64</v>
      </c>
      <c r="AR5" s="115"/>
      <c r="AS5" s="115"/>
      <c r="AT5" s="115"/>
      <c r="AU5" s="116"/>
      <c r="AV5" s="114" t="s">
        <v>65</v>
      </c>
      <c r="AW5" s="115"/>
      <c r="AX5" s="115"/>
      <c r="AY5" s="115"/>
      <c r="AZ5" s="116"/>
      <c r="BA5" s="99"/>
      <c r="BB5" s="100"/>
      <c r="BC5" s="100"/>
      <c r="BD5" s="100"/>
      <c r="BE5" s="101"/>
      <c r="BF5" s="105"/>
      <c r="BG5" s="106"/>
      <c r="BH5" s="106"/>
      <c r="BI5" s="106"/>
      <c r="BJ5" s="107"/>
      <c r="BK5" s="111"/>
      <c r="BL5" s="112"/>
      <c r="BM5" s="112"/>
      <c r="BN5" s="112"/>
      <c r="BO5" s="113"/>
    </row>
    <row r="6" spans="1:67" ht="15" customHeight="1" x14ac:dyDescent="0.15">
      <c r="A6" s="16"/>
      <c r="B6" s="24"/>
      <c r="C6" s="27"/>
      <c r="D6" s="27"/>
      <c r="E6" s="27"/>
      <c r="F6" s="27"/>
      <c r="G6" s="27"/>
      <c r="H6" s="27"/>
      <c r="I6" s="27"/>
      <c r="J6" s="27"/>
      <c r="K6" s="27"/>
      <c r="L6" s="28"/>
      <c r="M6" s="126"/>
      <c r="N6" s="126"/>
      <c r="O6" s="126"/>
      <c r="P6" s="126"/>
      <c r="Q6" s="126"/>
      <c r="R6" s="127"/>
      <c r="S6" s="27"/>
      <c r="T6" s="83"/>
      <c r="U6" s="84"/>
      <c r="V6" s="23"/>
      <c r="W6" s="23"/>
      <c r="X6" s="118"/>
      <c r="Y6" s="118"/>
      <c r="Z6" s="118"/>
      <c r="AA6" s="119"/>
      <c r="AB6" s="119"/>
      <c r="AC6" s="119"/>
      <c r="AD6" s="119"/>
      <c r="AE6" s="119"/>
      <c r="AF6" s="119"/>
      <c r="AL6" s="65"/>
      <c r="AM6" s="66"/>
      <c r="AN6" s="66"/>
      <c r="AO6" s="66"/>
      <c r="AP6" s="67"/>
      <c r="AQ6" s="65"/>
      <c r="AR6" s="66"/>
      <c r="AS6" s="66"/>
      <c r="AT6" s="66"/>
      <c r="AU6" s="67"/>
      <c r="AV6" s="65"/>
      <c r="AW6" s="66"/>
      <c r="AX6" s="66"/>
      <c r="AY6" s="66"/>
      <c r="AZ6" s="67"/>
      <c r="BA6" s="65"/>
      <c r="BB6" s="66"/>
      <c r="BC6" s="66"/>
      <c r="BD6" s="66"/>
      <c r="BE6" s="67"/>
      <c r="BF6" s="65"/>
      <c r="BG6" s="66"/>
      <c r="BH6" s="66"/>
      <c r="BI6" s="66"/>
      <c r="BJ6" s="67"/>
      <c r="BK6" s="65"/>
      <c r="BL6" s="66"/>
      <c r="BM6" s="66"/>
      <c r="BN6" s="66"/>
      <c r="BO6" s="67"/>
    </row>
    <row r="7" spans="1:67" ht="15" customHeight="1" x14ac:dyDescent="0.15">
      <c r="A7" s="16"/>
      <c r="B7" s="24"/>
      <c r="C7" s="27"/>
      <c r="D7" s="27"/>
      <c r="E7" s="27"/>
      <c r="F7" s="27"/>
      <c r="G7" s="27"/>
      <c r="H7" s="27"/>
      <c r="I7" s="27"/>
      <c r="J7" s="27"/>
      <c r="K7" s="27"/>
      <c r="L7" s="29"/>
      <c r="M7" s="29"/>
      <c r="N7" s="29"/>
      <c r="O7" s="29"/>
      <c r="P7" s="29"/>
      <c r="Q7" s="29"/>
      <c r="R7" s="30"/>
      <c r="S7" s="27"/>
      <c r="T7" s="83"/>
      <c r="U7" s="84"/>
      <c r="V7" s="23"/>
      <c r="W7" s="23"/>
      <c r="X7" s="118"/>
      <c r="Y7" s="118"/>
      <c r="Z7" s="118"/>
      <c r="AA7" s="119"/>
      <c r="AB7" s="119"/>
      <c r="AC7" s="119"/>
      <c r="AD7" s="119"/>
      <c r="AE7" s="119"/>
      <c r="AF7" s="119"/>
      <c r="AL7" s="68"/>
      <c r="AM7" s="69"/>
      <c r="AN7" s="69"/>
      <c r="AO7" s="69"/>
      <c r="AP7" s="70"/>
      <c r="AQ7" s="68"/>
      <c r="AR7" s="69"/>
      <c r="AS7" s="69"/>
      <c r="AT7" s="69"/>
      <c r="AU7" s="70"/>
      <c r="AV7" s="68"/>
      <c r="AW7" s="69"/>
      <c r="AX7" s="69"/>
      <c r="AY7" s="69"/>
      <c r="AZ7" s="70"/>
      <c r="BA7" s="68"/>
      <c r="BB7" s="69"/>
      <c r="BC7" s="69"/>
      <c r="BD7" s="69"/>
      <c r="BE7" s="70"/>
      <c r="BF7" s="68"/>
      <c r="BG7" s="69"/>
      <c r="BH7" s="69"/>
      <c r="BI7" s="69"/>
      <c r="BJ7" s="70"/>
      <c r="BK7" s="68"/>
      <c r="BL7" s="69"/>
      <c r="BM7" s="69"/>
      <c r="BN7" s="69"/>
      <c r="BO7" s="70"/>
    </row>
    <row r="8" spans="1:67" ht="15" customHeight="1" x14ac:dyDescent="0.15">
      <c r="A8" s="16"/>
      <c r="B8" s="24"/>
      <c r="C8" s="27"/>
      <c r="D8" s="27"/>
      <c r="E8" s="27"/>
      <c r="F8" s="27"/>
      <c r="G8" s="27"/>
      <c r="H8" s="27"/>
      <c r="I8" s="27"/>
      <c r="J8" s="27"/>
      <c r="K8" s="27"/>
      <c r="L8" s="29"/>
      <c r="M8" s="29"/>
      <c r="N8" s="29"/>
      <c r="O8" s="29"/>
      <c r="P8" s="29"/>
      <c r="Q8" s="29"/>
      <c r="R8" s="30"/>
      <c r="S8" s="27"/>
      <c r="T8" s="83"/>
      <c r="U8" s="84"/>
      <c r="V8" s="23"/>
      <c r="W8" s="23"/>
      <c r="X8" s="118"/>
      <c r="Y8" s="118"/>
      <c r="Z8" s="118"/>
      <c r="AA8" s="119"/>
      <c r="AB8" s="119"/>
      <c r="AC8" s="119"/>
      <c r="AD8" s="119"/>
      <c r="AE8" s="119"/>
      <c r="AF8" s="119"/>
      <c r="AL8" s="71"/>
      <c r="AM8" s="72"/>
      <c r="AN8" s="72"/>
      <c r="AO8" s="72"/>
      <c r="AP8" s="73"/>
      <c r="AQ8" s="71"/>
      <c r="AR8" s="72"/>
      <c r="AS8" s="72"/>
      <c r="AT8" s="72"/>
      <c r="AU8" s="73"/>
      <c r="AV8" s="71"/>
      <c r="AW8" s="72"/>
      <c r="AX8" s="72"/>
      <c r="AY8" s="72"/>
      <c r="AZ8" s="73"/>
      <c r="BA8" s="71"/>
      <c r="BB8" s="72"/>
      <c r="BC8" s="72"/>
      <c r="BD8" s="72"/>
      <c r="BE8" s="73"/>
      <c r="BF8" s="71"/>
      <c r="BG8" s="72"/>
      <c r="BH8" s="72"/>
      <c r="BI8" s="72"/>
      <c r="BJ8" s="73"/>
      <c r="BK8" s="71"/>
      <c r="BL8" s="72"/>
      <c r="BM8" s="72"/>
      <c r="BN8" s="72"/>
      <c r="BO8" s="73"/>
    </row>
    <row r="9" spans="1:67" ht="3.75" customHeight="1" x14ac:dyDescent="0.15">
      <c r="A9" s="16"/>
      <c r="B9" s="31"/>
      <c r="C9" s="32"/>
      <c r="D9" s="32"/>
      <c r="E9" s="32"/>
      <c r="F9" s="32"/>
      <c r="G9" s="32"/>
      <c r="H9" s="32"/>
      <c r="I9" s="32"/>
      <c r="J9" s="32"/>
      <c r="K9" s="32"/>
      <c r="L9" s="32"/>
      <c r="M9" s="32"/>
      <c r="N9" s="32"/>
      <c r="O9" s="32"/>
      <c r="P9" s="32"/>
      <c r="Q9" s="32"/>
      <c r="R9" s="33"/>
      <c r="S9" s="16"/>
      <c r="T9" s="85"/>
      <c r="U9" s="86"/>
      <c r="V9" s="23"/>
      <c r="W9" s="23"/>
      <c r="X9" s="118"/>
      <c r="Y9" s="118"/>
      <c r="Z9" s="118"/>
      <c r="AA9" s="119"/>
      <c r="AB9" s="119"/>
      <c r="AC9" s="119"/>
      <c r="AD9" s="119"/>
      <c r="AE9" s="119"/>
      <c r="AF9" s="119"/>
    </row>
    <row r="10" spans="1:67" ht="3.75" customHeight="1" x14ac:dyDescent="0.15">
      <c r="A10" s="16"/>
      <c r="B10" s="74"/>
      <c r="C10" s="74"/>
      <c r="D10" s="74"/>
      <c r="E10" s="74"/>
      <c r="F10" s="74"/>
      <c r="G10" s="74"/>
      <c r="H10" s="74"/>
      <c r="I10" s="74"/>
      <c r="J10" s="74"/>
      <c r="K10" s="74"/>
      <c r="L10" s="74"/>
      <c r="M10" s="74"/>
      <c r="N10" s="74"/>
      <c r="O10" s="74"/>
      <c r="P10" s="74"/>
      <c r="Q10" s="74"/>
      <c r="R10" s="74"/>
      <c r="S10" s="74"/>
      <c r="T10" s="74"/>
      <c r="U10" s="74"/>
      <c r="V10" s="23"/>
      <c r="W10" s="23"/>
      <c r="X10" s="23"/>
      <c r="AA10" s="119"/>
      <c r="AB10" s="119"/>
      <c r="AC10" s="119"/>
      <c r="AD10" s="119"/>
      <c r="AE10" s="119"/>
      <c r="AF10" s="119"/>
    </row>
    <row r="11" spans="1:67" ht="3.75" customHeight="1" x14ac:dyDescent="0.15">
      <c r="A11" s="16"/>
      <c r="B11" s="20"/>
      <c r="C11" s="21"/>
      <c r="D11" s="21"/>
      <c r="E11" s="21"/>
      <c r="F11" s="21"/>
      <c r="G11" s="21"/>
      <c r="H11" s="21"/>
      <c r="I11" s="21"/>
      <c r="J11" s="21"/>
      <c r="K11" s="21"/>
      <c r="L11" s="21"/>
      <c r="M11" s="21"/>
      <c r="N11" s="21"/>
      <c r="O11" s="21"/>
      <c r="P11" s="21"/>
      <c r="Q11" s="21"/>
      <c r="R11" s="22"/>
      <c r="S11" s="16"/>
      <c r="T11" s="75" t="s">
        <v>3</v>
      </c>
      <c r="U11" s="76"/>
      <c r="V11" s="23"/>
      <c r="W11" s="23"/>
      <c r="X11" s="23"/>
      <c r="AA11" s="119"/>
      <c r="AB11" s="119"/>
      <c r="AC11" s="119"/>
      <c r="AD11" s="119"/>
      <c r="AE11" s="119"/>
      <c r="AF11" s="119"/>
    </row>
    <row r="12" spans="1:67" ht="11.25" customHeight="1" x14ac:dyDescent="0.15">
      <c r="A12" s="16"/>
      <c r="B12" s="24"/>
      <c r="C12" s="34"/>
      <c r="D12" s="34"/>
      <c r="E12" s="34"/>
      <c r="F12" s="34"/>
      <c r="G12" s="35"/>
      <c r="H12" s="35"/>
      <c r="I12" s="34"/>
      <c r="J12" s="34"/>
      <c r="K12" s="34"/>
      <c r="L12" s="27"/>
      <c r="M12" s="79" t="s">
        <v>4</v>
      </c>
      <c r="N12" s="79"/>
      <c r="O12" s="79"/>
      <c r="P12" s="79"/>
      <c r="Q12" s="79"/>
      <c r="R12" s="80"/>
      <c r="S12" s="27"/>
      <c r="T12" s="77"/>
      <c r="U12" s="78"/>
      <c r="V12" s="35"/>
      <c r="W12" s="25"/>
      <c r="X12" s="25"/>
      <c r="AA12" s="119"/>
      <c r="AB12" s="119"/>
      <c r="AC12" s="119"/>
      <c r="AD12" s="119"/>
      <c r="AE12" s="119"/>
      <c r="AF12" s="119"/>
    </row>
    <row r="13" spans="1:67" ht="11.25" customHeight="1" x14ac:dyDescent="0.15">
      <c r="A13" s="16"/>
      <c r="B13" s="24"/>
      <c r="C13" s="34"/>
      <c r="D13" s="34"/>
      <c r="E13" s="34"/>
      <c r="F13" s="34"/>
      <c r="G13" s="35"/>
      <c r="H13" s="35"/>
      <c r="I13" s="34"/>
      <c r="J13" s="34"/>
      <c r="K13" s="34"/>
      <c r="L13" s="27"/>
      <c r="M13" s="79"/>
      <c r="N13" s="79"/>
      <c r="O13" s="79"/>
      <c r="P13" s="79"/>
      <c r="Q13" s="79"/>
      <c r="R13" s="80"/>
      <c r="S13" s="35"/>
      <c r="T13" s="87"/>
      <c r="U13" s="88"/>
      <c r="V13" s="35"/>
      <c r="W13" s="25"/>
      <c r="X13" s="25"/>
      <c r="AA13" s="119"/>
      <c r="AB13" s="119"/>
      <c r="AC13" s="119"/>
      <c r="AD13" s="119"/>
      <c r="AE13" s="119"/>
      <c r="AF13" s="119"/>
    </row>
    <row r="14" spans="1:67" ht="15" customHeight="1" x14ac:dyDescent="0.15">
      <c r="A14" s="16"/>
      <c r="B14" s="24"/>
      <c r="C14" s="27"/>
      <c r="D14" s="27"/>
      <c r="E14" s="27"/>
      <c r="F14" s="27"/>
      <c r="G14" s="27"/>
      <c r="H14" s="27"/>
      <c r="I14" s="27"/>
      <c r="J14" s="27"/>
      <c r="K14" s="27"/>
      <c r="L14" s="36"/>
      <c r="M14" s="135" t="s">
        <v>51</v>
      </c>
      <c r="N14" s="135"/>
      <c r="O14" s="135"/>
      <c r="P14" s="136" t="str">
        <f>IF(発行年月日="","",発行年月日)</f>
        <v/>
      </c>
      <c r="Q14" s="136"/>
      <c r="R14" s="137"/>
      <c r="S14" s="19"/>
      <c r="T14" s="89"/>
      <c r="U14" s="90"/>
      <c r="V14" s="37"/>
      <c r="W14" s="23"/>
      <c r="X14" s="23"/>
      <c r="AA14" s="119"/>
      <c r="AB14" s="119"/>
      <c r="AC14" s="119"/>
      <c r="AD14" s="119"/>
      <c r="AE14" s="119"/>
      <c r="AF14" s="119"/>
    </row>
    <row r="15" spans="1:67" ht="15" customHeight="1" x14ac:dyDescent="0.15">
      <c r="A15" s="16"/>
      <c r="B15" s="24"/>
      <c r="C15" s="27"/>
      <c r="D15" s="27"/>
      <c r="E15" s="27"/>
      <c r="F15" s="27"/>
      <c r="G15" s="27"/>
      <c r="H15" s="27"/>
      <c r="I15" s="27"/>
      <c r="J15" s="27"/>
      <c r="K15" s="27"/>
      <c r="L15" s="27"/>
      <c r="M15" s="135" t="s">
        <v>52</v>
      </c>
      <c r="N15" s="135"/>
      <c r="O15" s="135"/>
      <c r="P15" s="136" t="str">
        <f>IF(有効期限="","",有効期限)</f>
        <v/>
      </c>
      <c r="Q15" s="136"/>
      <c r="R15" s="137"/>
      <c r="S15" s="19"/>
      <c r="T15" s="89"/>
      <c r="U15" s="90"/>
      <c r="V15" s="37"/>
      <c r="W15" s="23"/>
      <c r="X15" s="23"/>
      <c r="AA15" s="119"/>
      <c r="AB15" s="119"/>
      <c r="AC15" s="119"/>
      <c r="AD15" s="119"/>
      <c r="AE15" s="119"/>
      <c r="AF15" s="119"/>
    </row>
    <row r="16" spans="1:67" ht="15" customHeight="1" x14ac:dyDescent="0.15">
      <c r="A16" s="16"/>
      <c r="B16" s="24"/>
      <c r="C16" s="27"/>
      <c r="D16" s="27"/>
      <c r="E16" s="27"/>
      <c r="F16" s="27"/>
      <c r="G16" s="27"/>
      <c r="H16" s="27"/>
      <c r="I16" s="27"/>
      <c r="J16" s="27"/>
      <c r="K16" s="27"/>
      <c r="L16" s="27"/>
      <c r="M16" s="132" t="s">
        <v>40</v>
      </c>
      <c r="N16" s="132"/>
      <c r="O16" s="132"/>
      <c r="P16" s="132"/>
      <c r="Q16" s="132"/>
      <c r="R16" s="133"/>
      <c r="S16" s="19"/>
      <c r="T16" s="89"/>
      <c r="U16" s="90"/>
      <c r="V16" s="37"/>
      <c r="W16" s="23"/>
      <c r="X16" s="23"/>
      <c r="AA16" s="119"/>
      <c r="AB16" s="119"/>
      <c r="AC16" s="119"/>
      <c r="AD16" s="119"/>
      <c r="AE16" s="119"/>
      <c r="AF16" s="119"/>
    </row>
    <row r="17" spans="1:32" ht="3.75" customHeight="1" x14ac:dyDescent="0.15">
      <c r="A17" s="16"/>
      <c r="B17" s="31"/>
      <c r="C17" s="32"/>
      <c r="D17" s="32"/>
      <c r="E17" s="32"/>
      <c r="F17" s="32"/>
      <c r="G17" s="32"/>
      <c r="H17" s="32"/>
      <c r="I17" s="32"/>
      <c r="J17" s="32"/>
      <c r="K17" s="32"/>
      <c r="L17" s="32"/>
      <c r="M17" s="32"/>
      <c r="N17" s="32"/>
      <c r="O17" s="32"/>
      <c r="P17" s="32"/>
      <c r="Q17" s="32"/>
      <c r="R17" s="33"/>
      <c r="S17" s="38"/>
      <c r="T17" s="91"/>
      <c r="U17" s="92"/>
      <c r="V17" s="37"/>
      <c r="W17" s="23"/>
      <c r="X17" s="23"/>
      <c r="AA17" s="119"/>
      <c r="AB17" s="119"/>
      <c r="AC17" s="119"/>
      <c r="AD17" s="119"/>
      <c r="AE17" s="119"/>
      <c r="AF17" s="119"/>
    </row>
    <row r="18" spans="1:32" x14ac:dyDescent="0.15">
      <c r="A18" s="27"/>
      <c r="B18" s="27"/>
      <c r="C18" s="128"/>
      <c r="D18" s="128"/>
      <c r="E18" s="128"/>
      <c r="F18" s="128"/>
      <c r="G18" s="128"/>
      <c r="H18" s="128"/>
      <c r="I18" s="128"/>
      <c r="J18" s="128"/>
      <c r="K18" s="128"/>
      <c r="L18" s="128"/>
      <c r="M18" s="128"/>
      <c r="N18" s="128"/>
      <c r="O18" s="128"/>
      <c r="P18" s="128"/>
      <c r="Q18" s="128"/>
      <c r="R18" s="128"/>
      <c r="S18" s="128"/>
      <c r="T18" s="134"/>
      <c r="U18" s="134"/>
      <c r="V18" s="23"/>
      <c r="W18" s="23"/>
      <c r="X18" s="23"/>
      <c r="AA18" s="119"/>
      <c r="AB18" s="119"/>
      <c r="AC18" s="119"/>
      <c r="AD18" s="119"/>
      <c r="AE18" s="119"/>
      <c r="AF18" s="119"/>
    </row>
    <row r="19" spans="1:32" x14ac:dyDescent="0.15">
      <c r="A19" s="27"/>
      <c r="B19" s="27"/>
      <c r="C19" s="128"/>
      <c r="D19" s="128"/>
      <c r="E19" s="128"/>
      <c r="F19" s="128"/>
      <c r="G19" s="128"/>
      <c r="H19" s="128"/>
      <c r="I19" s="128"/>
      <c r="J19" s="128"/>
      <c r="K19" s="128"/>
      <c r="L19" s="128"/>
      <c r="M19" s="128"/>
      <c r="N19" s="128"/>
      <c r="O19" s="129" t="s">
        <v>5</v>
      </c>
      <c r="P19" s="129"/>
      <c r="Q19" s="129"/>
      <c r="R19" s="129"/>
      <c r="S19" s="129"/>
      <c r="T19" s="129"/>
      <c r="U19" s="129"/>
      <c r="V19" s="23"/>
      <c r="W19" s="23"/>
      <c r="X19" s="23"/>
      <c r="AA19" s="119"/>
      <c r="AB19" s="119"/>
      <c r="AC19" s="119"/>
      <c r="AD19" s="119"/>
      <c r="AE19" s="119"/>
      <c r="AF19" s="119"/>
    </row>
    <row r="20" spans="1:32" x14ac:dyDescent="0.15">
      <c r="A20" s="27"/>
      <c r="B20" s="27"/>
      <c r="C20" s="128"/>
      <c r="D20" s="128"/>
      <c r="E20" s="128"/>
      <c r="F20" s="128"/>
      <c r="G20" s="128"/>
      <c r="H20" s="128"/>
      <c r="I20" s="128"/>
      <c r="J20" s="128"/>
      <c r="K20" s="128"/>
      <c r="L20" s="128"/>
      <c r="M20" s="128"/>
      <c r="N20" s="128"/>
      <c r="O20" s="128"/>
      <c r="P20" s="128"/>
      <c r="Q20" s="128"/>
      <c r="R20" s="128"/>
      <c r="S20" s="128"/>
      <c r="T20" s="128"/>
      <c r="U20" s="128"/>
      <c r="V20" s="23"/>
      <c r="W20" s="23"/>
      <c r="X20" s="23"/>
      <c r="AA20" s="119"/>
      <c r="AB20" s="119"/>
      <c r="AC20" s="119"/>
      <c r="AD20" s="119"/>
      <c r="AE20" s="119"/>
      <c r="AF20" s="119"/>
    </row>
    <row r="21" spans="1:32" ht="14.25" x14ac:dyDescent="0.15">
      <c r="A21" s="27"/>
      <c r="B21" s="39"/>
      <c r="C21" s="130" t="s">
        <v>57</v>
      </c>
      <c r="D21" s="130"/>
      <c r="E21" s="130"/>
      <c r="F21" s="130"/>
      <c r="G21" s="130"/>
      <c r="H21" s="130"/>
      <c r="I21" s="130"/>
      <c r="J21" s="130"/>
      <c r="K21" s="130"/>
      <c r="L21" s="130"/>
      <c r="M21" s="130"/>
      <c r="N21" s="130"/>
      <c r="O21" s="130"/>
      <c r="P21" s="130"/>
      <c r="Q21" s="130"/>
      <c r="R21" s="130"/>
      <c r="S21" s="130"/>
      <c r="T21" s="130"/>
      <c r="U21" s="130"/>
      <c r="V21" s="23"/>
      <c r="W21" s="23"/>
      <c r="X21" s="23"/>
      <c r="AA21" s="119"/>
      <c r="AB21" s="119"/>
      <c r="AC21" s="119"/>
      <c r="AD21" s="119"/>
      <c r="AE21" s="119"/>
      <c r="AF21" s="119"/>
    </row>
    <row r="22" spans="1:32" x14ac:dyDescent="0.15">
      <c r="A22" s="27"/>
      <c r="B22" s="27"/>
      <c r="C22" s="128"/>
      <c r="D22" s="128"/>
      <c r="E22" s="128"/>
      <c r="F22" s="128"/>
      <c r="G22" s="128"/>
      <c r="H22" s="128"/>
      <c r="I22" s="128"/>
      <c r="J22" s="128"/>
      <c r="K22" s="128"/>
      <c r="L22" s="128"/>
      <c r="M22" s="128"/>
      <c r="N22" s="128"/>
      <c r="O22" s="128"/>
      <c r="P22" s="128"/>
      <c r="Q22" s="128"/>
      <c r="R22" s="128"/>
      <c r="S22" s="128"/>
      <c r="T22" s="128"/>
      <c r="U22" s="128"/>
      <c r="V22" s="23"/>
      <c r="W22" s="23"/>
      <c r="X22" s="23"/>
      <c r="AA22" s="119"/>
      <c r="AB22" s="119"/>
      <c r="AC22" s="119"/>
      <c r="AD22" s="119"/>
      <c r="AE22" s="119"/>
      <c r="AF22" s="119"/>
    </row>
    <row r="23" spans="1:32" x14ac:dyDescent="0.15">
      <c r="A23" s="27"/>
      <c r="B23" s="27"/>
      <c r="C23" s="79" t="s">
        <v>6</v>
      </c>
      <c r="D23" s="79"/>
      <c r="E23" s="79"/>
      <c r="F23" s="79"/>
      <c r="G23" s="79"/>
      <c r="H23" s="79"/>
      <c r="I23" s="131"/>
      <c r="J23" s="131"/>
      <c r="K23" s="131"/>
      <c r="L23" s="131"/>
      <c r="M23" s="131"/>
      <c r="N23" s="131"/>
      <c r="O23" s="131"/>
      <c r="P23" s="131"/>
      <c r="Q23" s="131"/>
      <c r="R23" s="131"/>
      <c r="S23" s="131"/>
      <c r="T23" s="131"/>
      <c r="U23" s="131"/>
      <c r="V23" s="23"/>
      <c r="W23" s="23"/>
      <c r="X23" s="23"/>
      <c r="AA23" s="119"/>
      <c r="AB23" s="119"/>
      <c r="AC23" s="119"/>
      <c r="AD23" s="119"/>
      <c r="AE23" s="119"/>
      <c r="AF23" s="119"/>
    </row>
    <row r="24" spans="1:32" ht="3.75" customHeight="1" x14ac:dyDescent="0.15">
      <c r="A24" s="27"/>
      <c r="B24" s="27"/>
      <c r="C24" s="128"/>
      <c r="D24" s="128"/>
      <c r="E24" s="128"/>
      <c r="F24" s="128"/>
      <c r="G24" s="128"/>
      <c r="H24" s="128"/>
      <c r="I24" s="128"/>
      <c r="J24" s="128"/>
      <c r="K24" s="128"/>
      <c r="L24" s="128"/>
      <c r="M24" s="128"/>
      <c r="N24" s="128"/>
      <c r="O24" s="128"/>
      <c r="P24" s="128"/>
      <c r="Q24" s="128"/>
      <c r="R24" s="128"/>
      <c r="S24" s="128"/>
      <c r="T24" s="128"/>
      <c r="U24" s="128"/>
      <c r="V24" s="23"/>
      <c r="W24" s="23"/>
      <c r="X24" s="23"/>
      <c r="AA24" s="119"/>
      <c r="AB24" s="119"/>
      <c r="AC24" s="119"/>
      <c r="AD24" s="119"/>
      <c r="AE24" s="119"/>
      <c r="AF24" s="119"/>
    </row>
    <row r="25" spans="1:32" x14ac:dyDescent="0.15">
      <c r="A25" s="27"/>
      <c r="B25" s="27"/>
      <c r="C25" s="138" t="s">
        <v>48</v>
      </c>
      <c r="D25" s="138"/>
      <c r="E25" s="138"/>
      <c r="F25" s="138"/>
      <c r="G25" s="138"/>
      <c r="H25" s="138"/>
      <c r="I25" s="131"/>
      <c r="J25" s="131"/>
      <c r="K25" s="131"/>
      <c r="L25" s="131"/>
      <c r="M25" s="131"/>
      <c r="N25" s="131"/>
      <c r="O25" s="131"/>
      <c r="P25" s="131"/>
      <c r="Q25" s="131"/>
      <c r="R25" s="131"/>
      <c r="S25" s="131"/>
      <c r="T25" s="131"/>
      <c r="U25" s="131"/>
      <c r="V25" s="23"/>
      <c r="W25" s="23"/>
      <c r="X25" s="23"/>
      <c r="AA25" s="119"/>
      <c r="AB25" s="119"/>
      <c r="AC25" s="119"/>
      <c r="AD25" s="119"/>
      <c r="AE25" s="119"/>
      <c r="AF25" s="119"/>
    </row>
    <row r="26" spans="1:32" x14ac:dyDescent="0.15">
      <c r="A26" s="27"/>
      <c r="B26" s="27"/>
      <c r="C26" s="128"/>
      <c r="D26" s="128"/>
      <c r="E26" s="128"/>
      <c r="F26" s="128"/>
      <c r="G26" s="128"/>
      <c r="H26" s="128"/>
      <c r="I26" s="128"/>
      <c r="J26" s="128"/>
      <c r="K26" s="128"/>
      <c r="L26" s="128"/>
      <c r="M26" s="128"/>
      <c r="N26" s="128"/>
      <c r="O26" s="128"/>
      <c r="P26" s="128"/>
      <c r="Q26" s="128"/>
      <c r="R26" s="128"/>
      <c r="S26" s="128"/>
      <c r="T26" s="128"/>
      <c r="U26" s="128"/>
      <c r="V26" s="23"/>
      <c r="W26" s="23"/>
      <c r="X26" s="23"/>
      <c r="AA26" s="119"/>
      <c r="AB26" s="119"/>
      <c r="AC26" s="119"/>
      <c r="AD26" s="119"/>
      <c r="AE26" s="119"/>
      <c r="AF26" s="119"/>
    </row>
    <row r="27" spans="1:32" x14ac:dyDescent="0.15">
      <c r="A27" s="27"/>
      <c r="B27" s="27"/>
      <c r="C27" s="139" t="s">
        <v>7</v>
      </c>
      <c r="D27" s="139"/>
      <c r="E27" s="139"/>
      <c r="F27" s="139"/>
      <c r="G27" s="139"/>
      <c r="H27" s="139"/>
      <c r="I27" s="139"/>
      <c r="J27" s="139"/>
      <c r="K27" s="142" t="s">
        <v>8</v>
      </c>
      <c r="L27" s="142"/>
      <c r="M27" s="140"/>
      <c r="N27" s="140"/>
      <c r="O27" s="140"/>
      <c r="P27" s="140"/>
      <c r="Q27" s="140"/>
      <c r="R27" s="140"/>
      <c r="S27" s="140"/>
      <c r="T27" s="140"/>
      <c r="U27" s="140"/>
      <c r="V27" s="23"/>
      <c r="W27" s="23"/>
      <c r="X27" s="23"/>
      <c r="AA27" s="119"/>
      <c r="AB27" s="119"/>
      <c r="AC27" s="119"/>
      <c r="AD27" s="119"/>
      <c r="AE27" s="119"/>
      <c r="AF27" s="119"/>
    </row>
    <row r="28" spans="1:32" x14ac:dyDescent="0.15">
      <c r="A28" s="27"/>
      <c r="B28" s="23"/>
      <c r="C28" s="141" t="s">
        <v>9</v>
      </c>
      <c r="D28" s="141"/>
      <c r="E28" s="141"/>
      <c r="F28" s="141"/>
      <c r="G28" s="141"/>
      <c r="H28" s="141"/>
      <c r="I28" s="141"/>
      <c r="J28" s="141"/>
      <c r="K28" s="142"/>
      <c r="L28" s="142"/>
      <c r="M28" s="140"/>
      <c r="N28" s="140"/>
      <c r="O28" s="140"/>
      <c r="P28" s="140"/>
      <c r="Q28" s="140"/>
      <c r="R28" s="140"/>
      <c r="S28" s="140"/>
      <c r="T28" s="140"/>
      <c r="U28" s="140"/>
      <c r="V28" s="23"/>
      <c r="W28" s="23"/>
      <c r="X28" s="23"/>
      <c r="AA28" s="119"/>
      <c r="AB28" s="119"/>
      <c r="AC28" s="119"/>
      <c r="AD28" s="119"/>
      <c r="AE28" s="119"/>
      <c r="AF28" s="119"/>
    </row>
    <row r="29" spans="1:32" ht="13.5" customHeight="1" x14ac:dyDescent="0.15">
      <c r="A29" s="27"/>
      <c r="B29" s="27"/>
      <c r="C29" s="128"/>
      <c r="D29" s="128"/>
      <c r="E29" s="128"/>
      <c r="F29" s="128"/>
      <c r="G29" s="128"/>
      <c r="H29" s="128"/>
      <c r="I29" s="128"/>
      <c r="J29" s="128"/>
      <c r="K29" s="142" t="s">
        <v>10</v>
      </c>
      <c r="L29" s="142"/>
      <c r="M29" s="143"/>
      <c r="N29" s="143"/>
      <c r="O29" s="143"/>
      <c r="P29" s="143"/>
      <c r="Q29" s="143"/>
      <c r="R29" s="143"/>
      <c r="S29" s="143"/>
      <c r="T29" s="143"/>
      <c r="U29" s="143"/>
      <c r="V29" s="23"/>
      <c r="W29" s="23"/>
      <c r="X29" s="23"/>
      <c r="AA29" s="119"/>
      <c r="AB29" s="119"/>
      <c r="AC29" s="119"/>
      <c r="AD29" s="119"/>
      <c r="AE29" s="119"/>
      <c r="AF29" s="119"/>
    </row>
    <row r="30" spans="1:32" x14ac:dyDescent="0.15">
      <c r="A30" s="27"/>
      <c r="B30" s="27"/>
      <c r="C30" s="128"/>
      <c r="D30" s="128"/>
      <c r="E30" s="128"/>
      <c r="F30" s="128"/>
      <c r="G30" s="128"/>
      <c r="H30" s="128"/>
      <c r="I30" s="128"/>
      <c r="J30" s="128"/>
      <c r="K30" s="142"/>
      <c r="L30" s="142"/>
      <c r="M30" s="143"/>
      <c r="N30" s="143"/>
      <c r="O30" s="143"/>
      <c r="P30" s="143"/>
      <c r="Q30" s="143"/>
      <c r="R30" s="143"/>
      <c r="S30" s="143"/>
      <c r="T30" s="143"/>
      <c r="U30" s="143"/>
      <c r="V30" s="23"/>
      <c r="W30" s="23"/>
      <c r="X30" s="23"/>
      <c r="AA30" s="119"/>
      <c r="AB30" s="119"/>
      <c r="AC30" s="119"/>
      <c r="AD30" s="119"/>
      <c r="AE30" s="119"/>
      <c r="AF30" s="119"/>
    </row>
    <row r="31" spans="1:32" ht="14.25" thickBot="1" x14ac:dyDescent="0.2">
      <c r="A31" s="27"/>
      <c r="B31" s="27"/>
      <c r="C31" s="128"/>
      <c r="D31" s="128"/>
      <c r="E31" s="128"/>
      <c r="F31" s="128"/>
      <c r="G31" s="128"/>
      <c r="H31" s="128"/>
      <c r="I31" s="128"/>
      <c r="J31" s="128"/>
      <c r="K31" s="128"/>
      <c r="L31" s="128"/>
      <c r="M31" s="128"/>
      <c r="N31" s="128"/>
      <c r="O31" s="128"/>
      <c r="P31" s="128"/>
      <c r="Q31" s="128"/>
      <c r="R31" s="128"/>
      <c r="S31" s="128"/>
      <c r="T31" s="128"/>
      <c r="U31" s="128"/>
      <c r="V31" s="23"/>
      <c r="W31" s="23"/>
      <c r="X31" s="23"/>
      <c r="AA31" s="17" t="s">
        <v>45</v>
      </c>
    </row>
    <row r="32" spans="1:32" x14ac:dyDescent="0.15">
      <c r="A32" s="27"/>
      <c r="B32" s="27"/>
      <c r="C32" s="79" t="s">
        <v>58</v>
      </c>
      <c r="D32" s="79"/>
      <c r="E32" s="79"/>
      <c r="F32" s="79"/>
      <c r="G32" s="79"/>
      <c r="H32" s="79"/>
      <c r="I32" s="79"/>
      <c r="J32" s="79"/>
      <c r="K32" s="79"/>
      <c r="L32" s="79"/>
      <c r="M32" s="79"/>
      <c r="N32" s="79"/>
      <c r="O32" s="79"/>
      <c r="P32" s="79"/>
      <c r="Q32" s="79"/>
      <c r="R32" s="79"/>
      <c r="S32" s="79"/>
      <c r="T32" s="79"/>
      <c r="U32" s="79"/>
      <c r="V32" s="23"/>
      <c r="W32" s="23"/>
      <c r="X32" s="23"/>
      <c r="AA32" s="144" t="s">
        <v>11</v>
      </c>
      <c r="AB32" s="145"/>
    </row>
    <row r="33" spans="1:37" x14ac:dyDescent="0.15">
      <c r="A33" s="27"/>
      <c r="B33" s="27"/>
      <c r="C33" s="128"/>
      <c r="D33" s="128"/>
      <c r="E33" s="128"/>
      <c r="F33" s="128"/>
      <c r="G33" s="128"/>
      <c r="H33" s="128"/>
      <c r="I33" s="128"/>
      <c r="J33" s="128"/>
      <c r="K33" s="128"/>
      <c r="L33" s="128"/>
      <c r="M33" s="128"/>
      <c r="N33" s="128"/>
      <c r="O33" s="128"/>
      <c r="P33" s="128"/>
      <c r="Q33" s="128"/>
      <c r="R33" s="128"/>
      <c r="S33" s="128"/>
      <c r="T33" s="128"/>
      <c r="U33" s="128"/>
      <c r="V33" s="23"/>
      <c r="W33" s="23"/>
      <c r="X33" s="23"/>
      <c r="AA33" s="146"/>
      <c r="AB33" s="147"/>
      <c r="AG33" s="79" t="s">
        <v>12</v>
      </c>
      <c r="AH33" s="79"/>
      <c r="AI33" s="79"/>
      <c r="AJ33" s="79"/>
      <c r="AK33" s="79"/>
    </row>
    <row r="34" spans="1:37" x14ac:dyDescent="0.15">
      <c r="A34" s="27"/>
      <c r="B34" s="27"/>
      <c r="C34" s="79">
        <v>1</v>
      </c>
      <c r="D34" s="79"/>
      <c r="E34" s="169" t="s">
        <v>53</v>
      </c>
      <c r="F34" s="169"/>
      <c r="G34" s="169"/>
      <c r="H34" s="56"/>
      <c r="I34" s="172"/>
      <c r="J34" s="172"/>
      <c r="K34" s="172"/>
      <c r="L34" s="172"/>
      <c r="M34" s="172"/>
      <c r="N34" s="172"/>
      <c r="O34" s="172"/>
      <c r="P34" s="172"/>
      <c r="Q34" s="172"/>
      <c r="R34" s="172"/>
      <c r="S34" s="172"/>
      <c r="T34" s="172"/>
      <c r="U34" s="172"/>
      <c r="V34" s="23"/>
      <c r="W34" s="23"/>
      <c r="X34" s="23"/>
      <c r="AA34" s="148"/>
      <c r="AB34" s="149"/>
    </row>
    <row r="35" spans="1:37" x14ac:dyDescent="0.15">
      <c r="A35" s="27"/>
      <c r="B35" s="27"/>
      <c r="C35" s="128"/>
      <c r="D35" s="128"/>
      <c r="E35" s="128"/>
      <c r="F35" s="128"/>
      <c r="G35" s="128"/>
      <c r="H35" s="128"/>
      <c r="I35" s="128"/>
      <c r="J35" s="128"/>
      <c r="K35" s="128"/>
      <c r="L35" s="128"/>
      <c r="M35" s="128"/>
      <c r="N35" s="128"/>
      <c r="O35" s="128"/>
      <c r="P35" s="128"/>
      <c r="Q35" s="128"/>
      <c r="R35" s="128"/>
      <c r="S35" s="128"/>
      <c r="T35" s="128"/>
      <c r="U35" s="128"/>
      <c r="V35" s="23"/>
      <c r="W35" s="23"/>
      <c r="X35" s="23"/>
      <c r="AA35" s="40" t="s">
        <v>13</v>
      </c>
      <c r="AB35" s="41"/>
      <c r="AC35" s="1" t="s">
        <v>15</v>
      </c>
      <c r="AG35" s="79" t="s">
        <v>16</v>
      </c>
      <c r="AH35" s="79"/>
      <c r="AI35" s="79"/>
      <c r="AJ35" s="79"/>
      <c r="AK35" s="79"/>
    </row>
    <row r="36" spans="1:37" x14ac:dyDescent="0.15">
      <c r="A36" s="27"/>
      <c r="B36" s="27"/>
      <c r="C36" s="79">
        <v>2</v>
      </c>
      <c r="D36" s="79"/>
      <c r="E36" s="169" t="s">
        <v>54</v>
      </c>
      <c r="F36" s="169"/>
      <c r="G36" s="169"/>
      <c r="H36" s="56"/>
      <c r="I36" s="172"/>
      <c r="J36" s="172"/>
      <c r="K36" s="172"/>
      <c r="L36" s="172"/>
      <c r="M36" s="172"/>
      <c r="N36" s="172"/>
      <c r="O36" s="172"/>
      <c r="P36" s="172"/>
      <c r="Q36" s="172"/>
      <c r="R36" s="172"/>
      <c r="S36" s="172"/>
      <c r="T36" s="172"/>
      <c r="U36" s="172"/>
      <c r="V36" s="23"/>
      <c r="W36" s="23"/>
      <c r="X36" s="23"/>
      <c r="AA36" s="40" t="s">
        <v>17</v>
      </c>
      <c r="AB36" s="57"/>
      <c r="AC36" s="1" t="s">
        <v>18</v>
      </c>
    </row>
    <row r="37" spans="1:37" x14ac:dyDescent="0.15">
      <c r="A37" s="27"/>
      <c r="B37" s="27"/>
      <c r="C37" s="128"/>
      <c r="D37" s="128"/>
      <c r="E37" s="128"/>
      <c r="F37" s="128"/>
      <c r="G37" s="128"/>
      <c r="H37" s="128"/>
      <c r="I37" s="128"/>
      <c r="J37" s="128"/>
      <c r="K37" s="128"/>
      <c r="L37" s="128"/>
      <c r="M37" s="128"/>
      <c r="N37" s="128"/>
      <c r="O37" s="128"/>
      <c r="P37" s="128"/>
      <c r="Q37" s="128"/>
      <c r="R37" s="128"/>
      <c r="S37" s="128"/>
      <c r="T37" s="128"/>
      <c r="U37" s="128"/>
      <c r="V37" s="23"/>
      <c r="W37" s="23"/>
      <c r="X37" s="23"/>
      <c r="AA37" s="40" t="s">
        <v>19</v>
      </c>
      <c r="AB37" s="57"/>
      <c r="AC37" s="1" t="s">
        <v>18</v>
      </c>
      <c r="AG37" s="79" t="s">
        <v>20</v>
      </c>
      <c r="AH37" s="79"/>
      <c r="AI37" s="79"/>
      <c r="AJ37" s="79"/>
      <c r="AK37" s="79"/>
    </row>
    <row r="38" spans="1:37" x14ac:dyDescent="0.15">
      <c r="A38" s="27"/>
      <c r="B38" s="27"/>
      <c r="C38" s="79">
        <v>3</v>
      </c>
      <c r="D38" s="79"/>
      <c r="E38" s="169" t="s">
        <v>55</v>
      </c>
      <c r="F38" s="169"/>
      <c r="G38" s="169"/>
      <c r="I38" s="150" t="s">
        <v>42</v>
      </c>
      <c r="J38" s="150"/>
      <c r="K38" s="150"/>
      <c r="L38" s="150"/>
      <c r="M38" s="150"/>
      <c r="N38" s="150"/>
      <c r="O38" s="56" t="s">
        <v>49</v>
      </c>
      <c r="P38" s="56"/>
      <c r="Q38" s="56"/>
      <c r="R38" s="56"/>
      <c r="S38" s="56"/>
      <c r="T38" s="56"/>
      <c r="U38" s="56"/>
      <c r="V38" s="23"/>
      <c r="W38" s="23"/>
      <c r="X38" s="23"/>
      <c r="AA38" s="40" t="s">
        <v>21</v>
      </c>
      <c r="AB38" s="58"/>
      <c r="AC38" s="1" t="s">
        <v>15</v>
      </c>
    </row>
    <row r="39" spans="1:37" ht="4.1500000000000004" customHeight="1" x14ac:dyDescent="0.15">
      <c r="A39" s="27"/>
      <c r="B39" s="27"/>
      <c r="C39" s="128"/>
      <c r="D39" s="128"/>
      <c r="E39" s="128"/>
      <c r="F39" s="128"/>
      <c r="G39" s="128"/>
      <c r="H39" s="128"/>
      <c r="I39" s="128"/>
      <c r="J39" s="128"/>
      <c r="K39" s="128"/>
      <c r="L39" s="128"/>
      <c r="M39" s="128"/>
      <c r="N39" s="128"/>
      <c r="O39" s="128"/>
      <c r="P39" s="128"/>
      <c r="Q39" s="128"/>
      <c r="R39" s="128"/>
      <c r="S39" s="128"/>
      <c r="T39" s="128"/>
      <c r="U39" s="128"/>
      <c r="V39" s="23"/>
      <c r="W39" s="23"/>
      <c r="X39" s="23"/>
      <c r="AA39" s="42"/>
      <c r="AB39" s="43"/>
    </row>
    <row r="40" spans="1:37" x14ac:dyDescent="0.15">
      <c r="A40" s="27"/>
      <c r="B40" s="27"/>
      <c r="C40" s="128"/>
      <c r="D40" s="128"/>
      <c r="E40" s="128"/>
      <c r="F40" s="128"/>
      <c r="G40" s="128"/>
      <c r="I40" s="150" t="s">
        <v>42</v>
      </c>
      <c r="J40" s="150"/>
      <c r="K40" s="150"/>
      <c r="L40" s="150"/>
      <c r="M40" s="150"/>
      <c r="N40" s="150"/>
      <c r="O40" s="56" t="s">
        <v>50</v>
      </c>
      <c r="P40" s="56"/>
      <c r="Q40" s="56"/>
      <c r="R40" s="56"/>
      <c r="S40" s="56"/>
      <c r="T40" s="56"/>
      <c r="U40" s="56"/>
      <c r="V40" s="23"/>
      <c r="W40" s="23"/>
      <c r="X40" s="23"/>
      <c r="AA40" s="40" t="s">
        <v>60</v>
      </c>
      <c r="AB40" s="58"/>
      <c r="AC40" s="1" t="s">
        <v>15</v>
      </c>
    </row>
    <row r="41" spans="1:37" x14ac:dyDescent="0.15">
      <c r="A41" s="62"/>
      <c r="B41" s="62"/>
      <c r="C41" s="61"/>
      <c r="D41" s="61"/>
      <c r="E41" s="61"/>
      <c r="F41" s="61"/>
      <c r="G41" s="61"/>
      <c r="I41" s="60"/>
      <c r="J41" s="60"/>
      <c r="K41" s="60"/>
      <c r="L41" s="60"/>
      <c r="M41" s="60"/>
      <c r="N41" s="60"/>
      <c r="O41" s="56"/>
      <c r="P41" s="56"/>
      <c r="Q41" s="56"/>
      <c r="R41" s="56"/>
      <c r="S41" s="56"/>
      <c r="T41" s="56"/>
      <c r="U41" s="56"/>
      <c r="V41" s="63"/>
      <c r="W41" s="63"/>
      <c r="X41" s="63"/>
      <c r="AA41" s="42"/>
      <c r="AB41" s="43"/>
    </row>
    <row r="42" spans="1:37" x14ac:dyDescent="0.15">
      <c r="A42" s="62"/>
      <c r="B42" s="62"/>
      <c r="C42" s="79">
        <v>4</v>
      </c>
      <c r="D42" s="79"/>
      <c r="E42" s="169" t="s">
        <v>59</v>
      </c>
      <c r="F42" s="169"/>
      <c r="G42" s="169"/>
      <c r="I42" s="172"/>
      <c r="J42" s="172"/>
      <c r="K42" s="172"/>
      <c r="L42" s="172"/>
      <c r="M42" s="172"/>
      <c r="N42" s="172"/>
      <c r="O42" s="172"/>
      <c r="P42" s="172"/>
      <c r="Q42" s="172"/>
      <c r="R42" s="172"/>
      <c r="S42" s="172"/>
      <c r="T42" s="172"/>
      <c r="U42" s="172"/>
      <c r="V42" s="63"/>
      <c r="W42" s="63"/>
      <c r="X42" s="63"/>
      <c r="AA42" s="42"/>
      <c r="AB42" s="43"/>
    </row>
    <row r="43" spans="1:37" x14ac:dyDescent="0.15">
      <c r="A43" s="27"/>
      <c r="B43" s="27"/>
      <c r="C43" s="128"/>
      <c r="D43" s="128"/>
      <c r="E43" s="128"/>
      <c r="F43" s="128"/>
      <c r="G43" s="128"/>
      <c r="H43" s="128"/>
      <c r="I43" s="128"/>
      <c r="J43" s="128"/>
      <c r="K43" s="128"/>
      <c r="L43" s="128"/>
      <c r="M43" s="128"/>
      <c r="N43" s="128"/>
      <c r="O43" s="128"/>
      <c r="P43" s="128"/>
      <c r="Q43" s="128"/>
      <c r="R43" s="128"/>
      <c r="S43" s="128"/>
      <c r="T43" s="128"/>
      <c r="U43" s="128"/>
      <c r="V43" s="23"/>
      <c r="W43" s="23"/>
      <c r="X43" s="23"/>
      <c r="AA43" s="42"/>
      <c r="AB43" s="43"/>
    </row>
    <row r="44" spans="1:37" x14ac:dyDescent="0.15">
      <c r="A44" s="27"/>
      <c r="B44" s="44"/>
      <c r="C44" s="79">
        <v>5</v>
      </c>
      <c r="D44" s="79"/>
      <c r="E44" s="169" t="s">
        <v>56</v>
      </c>
      <c r="F44" s="169"/>
      <c r="G44" s="169"/>
      <c r="H44" s="59"/>
      <c r="I44" s="59"/>
      <c r="J44" s="59"/>
      <c r="K44" s="59"/>
      <c r="L44" s="59"/>
      <c r="M44" s="59"/>
      <c r="N44" s="59"/>
      <c r="O44" s="59"/>
      <c r="P44" s="59"/>
      <c r="Q44" s="59"/>
      <c r="R44" s="59"/>
      <c r="S44" s="59"/>
      <c r="T44" s="59"/>
      <c r="U44" s="59"/>
      <c r="V44" s="23"/>
      <c r="W44" s="23"/>
      <c r="X44" s="23"/>
      <c r="AA44" s="42"/>
      <c r="AB44" s="43"/>
    </row>
    <row r="45" spans="1:37" ht="6" customHeight="1" thickBot="1" x14ac:dyDescent="0.2">
      <c r="A45" s="27"/>
      <c r="B45" s="27"/>
      <c r="C45" s="163"/>
      <c r="D45" s="163"/>
      <c r="E45" s="163"/>
      <c r="F45" s="163"/>
      <c r="G45" s="163"/>
      <c r="H45" s="163"/>
      <c r="I45" s="163"/>
      <c r="J45" s="163"/>
      <c r="K45" s="163"/>
      <c r="L45" s="163"/>
      <c r="M45" s="163"/>
      <c r="N45" s="163"/>
      <c r="O45" s="163"/>
      <c r="P45" s="163"/>
      <c r="Q45" s="163"/>
      <c r="R45" s="163"/>
      <c r="S45" s="163"/>
      <c r="T45" s="163"/>
      <c r="U45" s="163"/>
      <c r="V45" s="23"/>
      <c r="W45" s="23"/>
      <c r="X45" s="23"/>
      <c r="AA45" s="42"/>
      <c r="AB45" s="43"/>
    </row>
    <row r="46" spans="1:37" ht="24.75" customHeight="1" x14ac:dyDescent="0.15">
      <c r="A46" s="16"/>
      <c r="B46" s="16"/>
      <c r="C46" s="48"/>
      <c r="D46" s="49"/>
      <c r="E46" s="50"/>
      <c r="F46" s="164" t="s">
        <v>22</v>
      </c>
      <c r="G46" s="165"/>
      <c r="H46" s="165"/>
      <c r="I46" s="166" t="s">
        <v>23</v>
      </c>
      <c r="J46" s="167"/>
      <c r="K46" s="167"/>
      <c r="L46" s="167"/>
      <c r="M46" s="167"/>
      <c r="N46" s="168"/>
      <c r="O46" s="166" t="s">
        <v>24</v>
      </c>
      <c r="P46" s="167"/>
      <c r="Q46" s="167"/>
      <c r="R46" s="167"/>
      <c r="S46" s="166" t="s">
        <v>25</v>
      </c>
      <c r="T46" s="167"/>
      <c r="U46" s="168"/>
      <c r="AA46" s="151" t="s">
        <v>26</v>
      </c>
      <c r="AB46" s="152"/>
    </row>
    <row r="47" spans="1:37" ht="24.75" customHeight="1" x14ac:dyDescent="0.15">
      <c r="A47" s="16"/>
      <c r="B47" s="16"/>
      <c r="C47" s="153">
        <v>1</v>
      </c>
      <c r="D47" s="154"/>
      <c r="E47" s="155"/>
      <c r="F47" s="156"/>
      <c r="G47" s="157"/>
      <c r="H47" s="157"/>
      <c r="I47" s="156"/>
      <c r="J47" s="157"/>
      <c r="K47" s="157"/>
      <c r="L47" s="157"/>
      <c r="M47" s="157"/>
      <c r="N47" s="158"/>
      <c r="O47" s="159"/>
      <c r="P47" s="157"/>
      <c r="Q47" s="157"/>
      <c r="R47" s="157"/>
      <c r="S47" s="160"/>
      <c r="T47" s="161"/>
      <c r="U47" s="162"/>
      <c r="AA47" s="42" t="s">
        <v>27</v>
      </c>
      <c r="AB47" s="43"/>
    </row>
    <row r="48" spans="1:37" ht="24.75" customHeight="1" x14ac:dyDescent="0.15">
      <c r="A48" s="16"/>
      <c r="B48" s="16"/>
      <c r="C48" s="153">
        <v>2</v>
      </c>
      <c r="D48" s="154"/>
      <c r="E48" s="155"/>
      <c r="F48" s="156"/>
      <c r="G48" s="157"/>
      <c r="H48" s="157"/>
      <c r="I48" s="156"/>
      <c r="J48" s="157"/>
      <c r="K48" s="157"/>
      <c r="L48" s="157"/>
      <c r="M48" s="157"/>
      <c r="N48" s="158"/>
      <c r="O48" s="159"/>
      <c r="P48" s="157"/>
      <c r="Q48" s="157"/>
      <c r="R48" s="157"/>
      <c r="S48" s="160"/>
      <c r="T48" s="161"/>
      <c r="U48" s="162"/>
      <c r="AA48" s="42" t="s">
        <v>28</v>
      </c>
      <c r="AB48" s="43"/>
    </row>
    <row r="49" spans="1:33" ht="24.75" customHeight="1" x14ac:dyDescent="0.15">
      <c r="A49" s="16"/>
      <c r="B49" s="16"/>
      <c r="C49" s="153">
        <v>3</v>
      </c>
      <c r="D49" s="154"/>
      <c r="E49" s="155"/>
      <c r="F49" s="156"/>
      <c r="G49" s="157"/>
      <c r="H49" s="157"/>
      <c r="I49" s="156"/>
      <c r="J49" s="157"/>
      <c r="K49" s="157"/>
      <c r="L49" s="157"/>
      <c r="M49" s="157"/>
      <c r="N49" s="158"/>
      <c r="O49" s="159"/>
      <c r="P49" s="157"/>
      <c r="Q49" s="157"/>
      <c r="R49" s="157"/>
      <c r="S49" s="160"/>
      <c r="T49" s="161"/>
      <c r="U49" s="162"/>
      <c r="AA49" s="42" t="s">
        <v>14</v>
      </c>
      <c r="AB49" s="43"/>
    </row>
    <row r="50" spans="1:33" ht="24.75" customHeight="1" x14ac:dyDescent="0.15">
      <c r="A50" s="16"/>
      <c r="B50" s="16"/>
      <c r="C50" s="153">
        <v>4</v>
      </c>
      <c r="D50" s="154"/>
      <c r="E50" s="155"/>
      <c r="F50" s="156"/>
      <c r="G50" s="157"/>
      <c r="H50" s="157"/>
      <c r="I50" s="156"/>
      <c r="J50" s="157"/>
      <c r="K50" s="157"/>
      <c r="L50" s="157"/>
      <c r="M50" s="157"/>
      <c r="N50" s="158"/>
      <c r="O50" s="159"/>
      <c r="P50" s="157"/>
      <c r="Q50" s="157"/>
      <c r="R50" s="157"/>
      <c r="S50" s="160"/>
      <c r="T50" s="161"/>
      <c r="U50" s="162"/>
      <c r="AA50" s="42" t="s">
        <v>29</v>
      </c>
      <c r="AB50" s="43"/>
    </row>
    <row r="51" spans="1:33" ht="24.75" customHeight="1" x14ac:dyDescent="0.15">
      <c r="A51" s="16"/>
      <c r="B51" s="16"/>
      <c r="C51" s="153">
        <v>5</v>
      </c>
      <c r="D51" s="154"/>
      <c r="E51" s="155"/>
      <c r="F51" s="156"/>
      <c r="G51" s="157"/>
      <c r="H51" s="157"/>
      <c r="I51" s="156"/>
      <c r="J51" s="157"/>
      <c r="K51" s="157"/>
      <c r="L51" s="157"/>
      <c r="M51" s="157"/>
      <c r="N51" s="158"/>
      <c r="O51" s="159"/>
      <c r="P51" s="157"/>
      <c r="Q51" s="157"/>
      <c r="R51" s="157"/>
      <c r="S51" s="160"/>
      <c r="T51" s="161"/>
      <c r="U51" s="162"/>
      <c r="AA51" s="42" t="s">
        <v>30</v>
      </c>
      <c r="AB51" s="43"/>
    </row>
    <row r="52" spans="1:33" ht="24.75" customHeight="1" x14ac:dyDescent="0.15">
      <c r="A52" s="16"/>
      <c r="B52" s="16"/>
      <c r="C52" s="153">
        <v>6</v>
      </c>
      <c r="D52" s="154"/>
      <c r="E52" s="155"/>
      <c r="F52" s="156"/>
      <c r="G52" s="157"/>
      <c r="H52" s="157"/>
      <c r="I52" s="156"/>
      <c r="J52" s="157"/>
      <c r="K52" s="157"/>
      <c r="L52" s="157"/>
      <c r="M52" s="157"/>
      <c r="N52" s="158"/>
      <c r="O52" s="159"/>
      <c r="P52" s="157"/>
      <c r="Q52" s="157"/>
      <c r="R52" s="157"/>
      <c r="S52" s="160"/>
      <c r="T52" s="161"/>
      <c r="U52" s="162"/>
      <c r="AA52" s="42" t="s">
        <v>31</v>
      </c>
      <c r="AB52" s="43"/>
    </row>
    <row r="53" spans="1:33" ht="24.75" customHeight="1" x14ac:dyDescent="0.15">
      <c r="A53" s="16"/>
      <c r="B53" s="16"/>
      <c r="C53" s="153">
        <v>7</v>
      </c>
      <c r="D53" s="154"/>
      <c r="E53" s="155"/>
      <c r="F53" s="156"/>
      <c r="G53" s="157"/>
      <c r="H53" s="157"/>
      <c r="I53" s="156"/>
      <c r="J53" s="157"/>
      <c r="K53" s="157"/>
      <c r="L53" s="157"/>
      <c r="M53" s="157"/>
      <c r="N53" s="158"/>
      <c r="O53" s="159"/>
      <c r="P53" s="157"/>
      <c r="Q53" s="157"/>
      <c r="R53" s="157"/>
      <c r="S53" s="160"/>
      <c r="T53" s="161"/>
      <c r="U53" s="162"/>
      <c r="AA53" s="42" t="s">
        <v>32</v>
      </c>
      <c r="AB53" s="43"/>
    </row>
    <row r="54" spans="1:33" ht="24.75" customHeight="1" x14ac:dyDescent="0.15">
      <c r="A54" s="16"/>
      <c r="B54" s="16"/>
      <c r="C54" s="153">
        <v>8</v>
      </c>
      <c r="D54" s="154"/>
      <c r="E54" s="155"/>
      <c r="F54" s="156"/>
      <c r="G54" s="157"/>
      <c r="H54" s="157"/>
      <c r="I54" s="156"/>
      <c r="J54" s="157"/>
      <c r="K54" s="157"/>
      <c r="L54" s="157"/>
      <c r="M54" s="157"/>
      <c r="N54" s="158"/>
      <c r="O54" s="159"/>
      <c r="P54" s="157"/>
      <c r="Q54" s="157"/>
      <c r="R54" s="157"/>
      <c r="S54" s="160"/>
      <c r="T54" s="161"/>
      <c r="U54" s="162"/>
      <c r="AA54" s="42" t="s">
        <v>33</v>
      </c>
      <c r="AB54" s="43"/>
    </row>
    <row r="55" spans="1:33" ht="24.75" customHeight="1" x14ac:dyDescent="0.15">
      <c r="A55" s="16"/>
      <c r="B55" s="16"/>
      <c r="C55" s="153">
        <v>9</v>
      </c>
      <c r="D55" s="154"/>
      <c r="E55" s="155"/>
      <c r="F55" s="156"/>
      <c r="G55" s="157"/>
      <c r="H55" s="157"/>
      <c r="I55" s="156"/>
      <c r="J55" s="157"/>
      <c r="K55" s="157"/>
      <c r="L55" s="157"/>
      <c r="M55" s="157"/>
      <c r="N55" s="158"/>
      <c r="O55" s="159"/>
      <c r="P55" s="157"/>
      <c r="Q55" s="157"/>
      <c r="R55" s="157"/>
      <c r="S55" s="160"/>
      <c r="T55" s="161"/>
      <c r="U55" s="162"/>
      <c r="AA55" s="42"/>
      <c r="AB55" s="43"/>
    </row>
    <row r="56" spans="1:33" ht="24.75" customHeight="1" thickBot="1" x14ac:dyDescent="0.2">
      <c r="A56" s="16"/>
      <c r="B56" s="16"/>
      <c r="C56" s="153">
        <v>10</v>
      </c>
      <c r="D56" s="154"/>
      <c r="E56" s="155"/>
      <c r="F56" s="156"/>
      <c r="G56" s="157"/>
      <c r="H56" s="157"/>
      <c r="I56" s="156"/>
      <c r="J56" s="157"/>
      <c r="K56" s="157"/>
      <c r="L56" s="157"/>
      <c r="M56" s="157"/>
      <c r="N56" s="158"/>
      <c r="O56" s="159"/>
      <c r="P56" s="157"/>
      <c r="Q56" s="157"/>
      <c r="R56" s="157"/>
      <c r="S56" s="160"/>
      <c r="T56" s="161"/>
      <c r="U56" s="162"/>
      <c r="Y56" s="23"/>
      <c r="AA56" s="170"/>
      <c r="AB56" s="171"/>
    </row>
    <row r="57" spans="1:33" ht="13.5" customHeight="1" x14ac:dyDescent="0.15">
      <c r="Y57" s="23"/>
    </row>
    <row r="58" spans="1:33" ht="24.6"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33" ht="24.6" customHeight="1" x14ac:dyDescent="0.15">
      <c r="C59" s="52"/>
      <c r="D59" s="53"/>
      <c r="E59" s="54"/>
      <c r="F59" s="173" t="s">
        <v>22</v>
      </c>
      <c r="G59" s="174"/>
      <c r="H59" s="174"/>
      <c r="I59" s="153" t="s">
        <v>23</v>
      </c>
      <c r="J59" s="154"/>
      <c r="K59" s="154"/>
      <c r="L59" s="154"/>
      <c r="M59" s="154"/>
      <c r="N59" s="155"/>
      <c r="O59" s="153" t="s">
        <v>24</v>
      </c>
      <c r="P59" s="154"/>
      <c r="Q59" s="154"/>
      <c r="R59" s="154"/>
      <c r="S59" s="153" t="s">
        <v>25</v>
      </c>
      <c r="T59" s="154"/>
      <c r="U59" s="155"/>
      <c r="AG59" s="23"/>
    </row>
    <row r="60" spans="1:33" ht="24.6" customHeight="1" x14ac:dyDescent="0.15">
      <c r="C60" s="153">
        <v>11</v>
      </c>
      <c r="D60" s="154"/>
      <c r="E60" s="155"/>
      <c r="F60" s="156"/>
      <c r="G60" s="157"/>
      <c r="H60" s="157"/>
      <c r="I60" s="156"/>
      <c r="J60" s="157"/>
      <c r="K60" s="157"/>
      <c r="L60" s="157"/>
      <c r="M60" s="157"/>
      <c r="N60" s="158"/>
      <c r="O60" s="159"/>
      <c r="P60" s="157"/>
      <c r="Q60" s="157"/>
      <c r="R60" s="157"/>
      <c r="S60" s="160"/>
      <c r="T60" s="161"/>
      <c r="U60" s="162"/>
      <c r="AG60" s="23"/>
    </row>
    <row r="61" spans="1:33" ht="24.6" customHeight="1" x14ac:dyDescent="0.15">
      <c r="C61" s="153">
        <v>12</v>
      </c>
      <c r="D61" s="154"/>
      <c r="E61" s="155"/>
      <c r="F61" s="156"/>
      <c r="G61" s="157"/>
      <c r="H61" s="157"/>
      <c r="I61" s="156"/>
      <c r="J61" s="157"/>
      <c r="K61" s="157"/>
      <c r="L61" s="157"/>
      <c r="M61" s="157"/>
      <c r="N61" s="158"/>
      <c r="O61" s="159"/>
      <c r="P61" s="157"/>
      <c r="Q61" s="157"/>
      <c r="R61" s="157"/>
      <c r="S61" s="160"/>
      <c r="T61" s="161"/>
      <c r="U61" s="162"/>
      <c r="AG61" s="23"/>
    </row>
    <row r="62" spans="1:33" ht="24.6" customHeight="1" x14ac:dyDescent="0.15">
      <c r="C62" s="153">
        <v>13</v>
      </c>
      <c r="D62" s="154"/>
      <c r="E62" s="155"/>
      <c r="F62" s="156"/>
      <c r="G62" s="157"/>
      <c r="H62" s="157"/>
      <c r="I62" s="156"/>
      <c r="J62" s="157"/>
      <c r="K62" s="157"/>
      <c r="L62" s="157"/>
      <c r="M62" s="157"/>
      <c r="N62" s="158"/>
      <c r="O62" s="159"/>
      <c r="P62" s="157"/>
      <c r="Q62" s="157"/>
      <c r="R62" s="157"/>
      <c r="S62" s="160"/>
      <c r="T62" s="161"/>
      <c r="U62" s="162"/>
    </row>
    <row r="63" spans="1:33" ht="24.6" customHeight="1" x14ac:dyDescent="0.15">
      <c r="C63" s="153">
        <v>14</v>
      </c>
      <c r="D63" s="154"/>
      <c r="E63" s="155"/>
      <c r="F63" s="156"/>
      <c r="G63" s="157"/>
      <c r="H63" s="157"/>
      <c r="I63" s="156"/>
      <c r="J63" s="157"/>
      <c r="K63" s="157"/>
      <c r="L63" s="157"/>
      <c r="M63" s="157"/>
      <c r="N63" s="158"/>
      <c r="O63" s="159"/>
      <c r="P63" s="157"/>
      <c r="Q63" s="157"/>
      <c r="R63" s="157"/>
      <c r="S63" s="160"/>
      <c r="T63" s="161"/>
      <c r="U63" s="162"/>
    </row>
    <row r="64" spans="1:33" ht="24.6" customHeight="1" x14ac:dyDescent="0.15">
      <c r="C64" s="153">
        <v>15</v>
      </c>
      <c r="D64" s="154"/>
      <c r="E64" s="155"/>
      <c r="F64" s="156"/>
      <c r="G64" s="157"/>
      <c r="H64" s="157"/>
      <c r="I64" s="156"/>
      <c r="J64" s="157"/>
      <c r="K64" s="157"/>
      <c r="L64" s="157"/>
      <c r="M64" s="157"/>
      <c r="N64" s="158"/>
      <c r="O64" s="159"/>
      <c r="P64" s="157"/>
      <c r="Q64" s="157"/>
      <c r="R64" s="157"/>
      <c r="S64" s="160"/>
      <c r="T64" s="161"/>
      <c r="U64" s="162"/>
    </row>
    <row r="65" spans="3:21" ht="24.6" customHeight="1" x14ac:dyDescent="0.15">
      <c r="C65" s="153">
        <v>16</v>
      </c>
      <c r="D65" s="154"/>
      <c r="E65" s="155"/>
      <c r="F65" s="156"/>
      <c r="G65" s="157"/>
      <c r="H65" s="157"/>
      <c r="I65" s="156"/>
      <c r="J65" s="157"/>
      <c r="K65" s="157"/>
      <c r="L65" s="157"/>
      <c r="M65" s="157"/>
      <c r="N65" s="158"/>
      <c r="O65" s="159"/>
      <c r="P65" s="157"/>
      <c r="Q65" s="157"/>
      <c r="R65" s="157"/>
      <c r="S65" s="160"/>
      <c r="T65" s="161"/>
      <c r="U65" s="162"/>
    </row>
    <row r="66" spans="3:21" ht="24.6" customHeight="1" x14ac:dyDescent="0.15">
      <c r="C66" s="153">
        <v>17</v>
      </c>
      <c r="D66" s="154"/>
      <c r="E66" s="155"/>
      <c r="F66" s="156"/>
      <c r="G66" s="157"/>
      <c r="H66" s="157"/>
      <c r="I66" s="156"/>
      <c r="J66" s="157"/>
      <c r="K66" s="157"/>
      <c r="L66" s="157"/>
      <c r="M66" s="157"/>
      <c r="N66" s="158"/>
      <c r="O66" s="159"/>
      <c r="P66" s="157"/>
      <c r="Q66" s="157"/>
      <c r="R66" s="157"/>
      <c r="S66" s="160"/>
      <c r="T66" s="161"/>
      <c r="U66" s="162"/>
    </row>
    <row r="67" spans="3:21" ht="24.6" customHeight="1" x14ac:dyDescent="0.15">
      <c r="C67" s="153">
        <v>18</v>
      </c>
      <c r="D67" s="154"/>
      <c r="E67" s="155"/>
      <c r="F67" s="156"/>
      <c r="G67" s="157"/>
      <c r="H67" s="157"/>
      <c r="I67" s="156"/>
      <c r="J67" s="157"/>
      <c r="K67" s="157"/>
      <c r="L67" s="157"/>
      <c r="M67" s="157"/>
      <c r="N67" s="158"/>
      <c r="O67" s="159"/>
      <c r="P67" s="157"/>
      <c r="Q67" s="157"/>
      <c r="R67" s="157"/>
      <c r="S67" s="160"/>
      <c r="T67" s="161"/>
      <c r="U67" s="162"/>
    </row>
    <row r="68" spans="3:21" ht="24.6" customHeight="1" x14ac:dyDescent="0.15">
      <c r="C68" s="153">
        <v>19</v>
      </c>
      <c r="D68" s="154"/>
      <c r="E68" s="155"/>
      <c r="F68" s="156"/>
      <c r="G68" s="157"/>
      <c r="H68" s="157"/>
      <c r="I68" s="156"/>
      <c r="J68" s="157"/>
      <c r="K68" s="157"/>
      <c r="L68" s="157"/>
      <c r="M68" s="157"/>
      <c r="N68" s="158"/>
      <c r="O68" s="159"/>
      <c r="P68" s="157"/>
      <c r="Q68" s="157"/>
      <c r="R68" s="157"/>
      <c r="S68" s="160"/>
      <c r="T68" s="161"/>
      <c r="U68" s="162"/>
    </row>
    <row r="69" spans="3:21" ht="24.6" customHeight="1" x14ac:dyDescent="0.15">
      <c r="C69" s="153">
        <v>20</v>
      </c>
      <c r="D69" s="154"/>
      <c r="E69" s="155"/>
      <c r="F69" s="156"/>
      <c r="G69" s="157"/>
      <c r="H69" s="157"/>
      <c r="I69" s="156"/>
      <c r="J69" s="157"/>
      <c r="K69" s="157"/>
      <c r="L69" s="157"/>
      <c r="M69" s="157"/>
      <c r="N69" s="158"/>
      <c r="O69" s="159"/>
      <c r="P69" s="157"/>
      <c r="Q69" s="157"/>
      <c r="R69" s="157"/>
      <c r="S69" s="160"/>
      <c r="T69" s="161"/>
      <c r="U69" s="162"/>
    </row>
    <row r="70" spans="3:21" ht="24.6" customHeight="1" x14ac:dyDescent="0.15">
      <c r="C70" s="153">
        <v>21</v>
      </c>
      <c r="D70" s="154"/>
      <c r="E70" s="155"/>
      <c r="F70" s="156"/>
      <c r="G70" s="157"/>
      <c r="H70" s="157"/>
      <c r="I70" s="156"/>
      <c r="J70" s="157"/>
      <c r="K70" s="157"/>
      <c r="L70" s="157"/>
      <c r="M70" s="157"/>
      <c r="N70" s="158"/>
      <c r="O70" s="159"/>
      <c r="P70" s="157"/>
      <c r="Q70" s="157"/>
      <c r="R70" s="157"/>
      <c r="S70" s="160"/>
      <c r="T70" s="161"/>
      <c r="U70" s="162"/>
    </row>
    <row r="71" spans="3:21" ht="24.6" customHeight="1" x14ac:dyDescent="0.15">
      <c r="C71" s="153">
        <v>22</v>
      </c>
      <c r="D71" s="154"/>
      <c r="E71" s="155"/>
      <c r="F71" s="156"/>
      <c r="G71" s="157"/>
      <c r="H71" s="157"/>
      <c r="I71" s="156"/>
      <c r="J71" s="157"/>
      <c r="K71" s="157"/>
      <c r="L71" s="157"/>
      <c r="M71" s="157"/>
      <c r="N71" s="158"/>
      <c r="O71" s="159"/>
      <c r="P71" s="157"/>
      <c r="Q71" s="157"/>
      <c r="R71" s="157"/>
      <c r="S71" s="160"/>
      <c r="T71" s="161"/>
      <c r="U71" s="162"/>
    </row>
    <row r="72" spans="3:21" ht="24.6" customHeight="1" x14ac:dyDescent="0.15">
      <c r="C72" s="153">
        <v>23</v>
      </c>
      <c r="D72" s="154"/>
      <c r="E72" s="155"/>
      <c r="F72" s="156"/>
      <c r="G72" s="157"/>
      <c r="H72" s="157"/>
      <c r="I72" s="156"/>
      <c r="J72" s="157"/>
      <c r="K72" s="157"/>
      <c r="L72" s="157"/>
      <c r="M72" s="157"/>
      <c r="N72" s="158"/>
      <c r="O72" s="159"/>
      <c r="P72" s="157"/>
      <c r="Q72" s="157"/>
      <c r="R72" s="157"/>
      <c r="S72" s="160"/>
      <c r="T72" s="161"/>
      <c r="U72" s="162"/>
    </row>
    <row r="73" spans="3:21" ht="24.6" customHeight="1" x14ac:dyDescent="0.15">
      <c r="C73" s="153">
        <v>24</v>
      </c>
      <c r="D73" s="154"/>
      <c r="E73" s="155"/>
      <c r="F73" s="156"/>
      <c r="G73" s="157"/>
      <c r="H73" s="157"/>
      <c r="I73" s="156"/>
      <c r="J73" s="157"/>
      <c r="K73" s="157"/>
      <c r="L73" s="157"/>
      <c r="M73" s="157"/>
      <c r="N73" s="158"/>
      <c r="O73" s="159"/>
      <c r="P73" s="157"/>
      <c r="Q73" s="157"/>
      <c r="R73" s="157"/>
      <c r="S73" s="160"/>
      <c r="T73" s="161"/>
      <c r="U73" s="162"/>
    </row>
    <row r="74" spans="3:21" ht="24.6" customHeight="1" x14ac:dyDescent="0.15">
      <c r="C74" s="153">
        <v>25</v>
      </c>
      <c r="D74" s="154"/>
      <c r="E74" s="155"/>
      <c r="F74" s="156"/>
      <c r="G74" s="157"/>
      <c r="H74" s="157"/>
      <c r="I74" s="156"/>
      <c r="J74" s="157"/>
      <c r="K74" s="157"/>
      <c r="L74" s="157"/>
      <c r="M74" s="157"/>
      <c r="N74" s="158"/>
      <c r="O74" s="159"/>
      <c r="P74" s="157"/>
      <c r="Q74" s="157"/>
      <c r="R74" s="157"/>
      <c r="S74" s="160"/>
      <c r="T74" s="161"/>
      <c r="U74" s="162"/>
    </row>
    <row r="75" spans="3:21" ht="24.6" customHeight="1" x14ac:dyDescent="0.15">
      <c r="C75" s="153">
        <v>26</v>
      </c>
      <c r="D75" s="154"/>
      <c r="E75" s="155"/>
      <c r="F75" s="156"/>
      <c r="G75" s="157"/>
      <c r="H75" s="157"/>
      <c r="I75" s="156"/>
      <c r="J75" s="157"/>
      <c r="K75" s="157"/>
      <c r="L75" s="157"/>
      <c r="M75" s="157"/>
      <c r="N75" s="158"/>
      <c r="O75" s="159"/>
      <c r="P75" s="157"/>
      <c r="Q75" s="157"/>
      <c r="R75" s="157"/>
      <c r="S75" s="160"/>
      <c r="T75" s="161"/>
      <c r="U75" s="162"/>
    </row>
    <row r="76" spans="3:21" ht="24.6" customHeight="1" x14ac:dyDescent="0.15">
      <c r="C76" s="153">
        <v>27</v>
      </c>
      <c r="D76" s="154"/>
      <c r="E76" s="155"/>
      <c r="F76" s="156"/>
      <c r="G76" s="157"/>
      <c r="H76" s="157"/>
      <c r="I76" s="156"/>
      <c r="J76" s="157"/>
      <c r="K76" s="157"/>
      <c r="L76" s="157"/>
      <c r="M76" s="157"/>
      <c r="N76" s="158"/>
      <c r="O76" s="159"/>
      <c r="P76" s="157"/>
      <c r="Q76" s="157"/>
      <c r="R76" s="157"/>
      <c r="S76" s="160"/>
      <c r="T76" s="161"/>
      <c r="U76" s="162"/>
    </row>
    <row r="77" spans="3:21" ht="24.6" customHeight="1" x14ac:dyDescent="0.15">
      <c r="C77" s="153">
        <v>28</v>
      </c>
      <c r="D77" s="154"/>
      <c r="E77" s="155"/>
      <c r="F77" s="156"/>
      <c r="G77" s="157"/>
      <c r="H77" s="157"/>
      <c r="I77" s="156"/>
      <c r="J77" s="157"/>
      <c r="K77" s="157"/>
      <c r="L77" s="157"/>
      <c r="M77" s="157"/>
      <c r="N77" s="158"/>
      <c r="O77" s="159"/>
      <c r="P77" s="157"/>
      <c r="Q77" s="157"/>
      <c r="R77" s="157"/>
      <c r="S77" s="160"/>
      <c r="T77" s="161"/>
      <c r="U77" s="162"/>
    </row>
    <row r="78" spans="3:21" ht="24.6" customHeight="1" x14ac:dyDescent="0.15">
      <c r="C78" s="153">
        <v>29</v>
      </c>
      <c r="D78" s="154"/>
      <c r="E78" s="155"/>
      <c r="F78" s="156"/>
      <c r="G78" s="157"/>
      <c r="H78" s="157"/>
      <c r="I78" s="156"/>
      <c r="J78" s="157"/>
      <c r="K78" s="157"/>
      <c r="L78" s="157"/>
      <c r="M78" s="157"/>
      <c r="N78" s="158"/>
      <c r="O78" s="159"/>
      <c r="P78" s="157"/>
      <c r="Q78" s="157"/>
      <c r="R78" s="157"/>
      <c r="S78" s="160"/>
      <c r="T78" s="161"/>
      <c r="U78" s="162"/>
    </row>
    <row r="79" spans="3:21" ht="24.6" customHeight="1" x14ac:dyDescent="0.15">
      <c r="C79" s="153">
        <v>30</v>
      </c>
      <c r="D79" s="154"/>
      <c r="E79" s="155"/>
      <c r="F79" s="156"/>
      <c r="G79" s="157"/>
      <c r="H79" s="157"/>
      <c r="I79" s="156"/>
      <c r="J79" s="157"/>
      <c r="K79" s="157"/>
      <c r="L79" s="157"/>
      <c r="M79" s="157"/>
      <c r="N79" s="158"/>
      <c r="O79" s="159"/>
      <c r="P79" s="157"/>
      <c r="Q79" s="157"/>
      <c r="R79" s="157"/>
      <c r="S79" s="160"/>
      <c r="T79" s="161"/>
      <c r="U79" s="162"/>
    </row>
    <row r="80" spans="3:21" ht="24.6" customHeight="1" x14ac:dyDescent="0.15">
      <c r="C80" s="153">
        <v>31</v>
      </c>
      <c r="D80" s="154"/>
      <c r="E80" s="155"/>
      <c r="F80" s="156"/>
      <c r="G80" s="157"/>
      <c r="H80" s="157"/>
      <c r="I80" s="156"/>
      <c r="J80" s="157"/>
      <c r="K80" s="157"/>
      <c r="L80" s="157"/>
      <c r="M80" s="157"/>
      <c r="N80" s="158"/>
      <c r="O80" s="159"/>
      <c r="P80" s="157"/>
      <c r="Q80" s="157"/>
      <c r="R80" s="157"/>
      <c r="S80" s="160"/>
      <c r="T80" s="161"/>
      <c r="U80" s="162"/>
    </row>
    <row r="81" spans="3:21" ht="24.6" customHeight="1" x14ac:dyDescent="0.15">
      <c r="C81" s="153">
        <v>32</v>
      </c>
      <c r="D81" s="154"/>
      <c r="E81" s="155"/>
      <c r="F81" s="156"/>
      <c r="G81" s="157"/>
      <c r="H81" s="157"/>
      <c r="I81" s="156"/>
      <c r="J81" s="157"/>
      <c r="K81" s="157"/>
      <c r="L81" s="157"/>
      <c r="M81" s="157"/>
      <c r="N81" s="158"/>
      <c r="O81" s="159"/>
      <c r="P81" s="157"/>
      <c r="Q81" s="157"/>
      <c r="R81" s="157"/>
      <c r="S81" s="160"/>
      <c r="T81" s="161"/>
      <c r="U81" s="162"/>
    </row>
    <row r="82" spans="3:21" ht="24.6" customHeight="1" x14ac:dyDescent="0.15">
      <c r="C82" s="153">
        <v>33</v>
      </c>
      <c r="D82" s="154"/>
      <c r="E82" s="155"/>
      <c r="F82" s="156"/>
      <c r="G82" s="157"/>
      <c r="H82" s="157"/>
      <c r="I82" s="156"/>
      <c r="J82" s="157"/>
      <c r="K82" s="157"/>
      <c r="L82" s="157"/>
      <c r="M82" s="157"/>
      <c r="N82" s="158"/>
      <c r="O82" s="159"/>
      <c r="P82" s="157"/>
      <c r="Q82" s="157"/>
      <c r="R82" s="157"/>
      <c r="S82" s="160"/>
      <c r="T82" s="161"/>
      <c r="U82" s="162"/>
    </row>
    <row r="83" spans="3:21" ht="24.6" customHeight="1" x14ac:dyDescent="0.15">
      <c r="C83" s="153">
        <v>34</v>
      </c>
      <c r="D83" s="154"/>
      <c r="E83" s="155"/>
      <c r="F83" s="156"/>
      <c r="G83" s="157"/>
      <c r="H83" s="157"/>
      <c r="I83" s="156"/>
      <c r="J83" s="157"/>
      <c r="K83" s="157"/>
      <c r="L83" s="157"/>
      <c r="M83" s="157"/>
      <c r="N83" s="158"/>
      <c r="O83" s="159"/>
      <c r="P83" s="157"/>
      <c r="Q83" s="157"/>
      <c r="R83" s="157"/>
      <c r="S83" s="160"/>
      <c r="T83" s="161"/>
      <c r="U83" s="162"/>
    </row>
    <row r="84" spans="3:21" ht="24.6" customHeight="1" x14ac:dyDescent="0.15">
      <c r="C84" s="153">
        <v>35</v>
      </c>
      <c r="D84" s="154"/>
      <c r="E84" s="155"/>
      <c r="F84" s="156"/>
      <c r="G84" s="157"/>
      <c r="H84" s="157"/>
      <c r="I84" s="156"/>
      <c r="J84" s="157"/>
      <c r="K84" s="157"/>
      <c r="L84" s="157"/>
      <c r="M84" s="157"/>
      <c r="N84" s="158"/>
      <c r="O84" s="159"/>
      <c r="P84" s="157"/>
      <c r="Q84" s="157"/>
      <c r="R84" s="157"/>
      <c r="S84" s="160"/>
      <c r="T84" s="161"/>
      <c r="U84" s="162"/>
    </row>
    <row r="85" spans="3:21" ht="24.6" customHeight="1" x14ac:dyDescent="0.15">
      <c r="C85" s="153">
        <v>36</v>
      </c>
      <c r="D85" s="154"/>
      <c r="E85" s="155"/>
      <c r="F85" s="156"/>
      <c r="G85" s="157"/>
      <c r="H85" s="157"/>
      <c r="I85" s="156"/>
      <c r="J85" s="157"/>
      <c r="K85" s="157"/>
      <c r="L85" s="157"/>
      <c r="M85" s="157"/>
      <c r="N85" s="158"/>
      <c r="O85" s="159"/>
      <c r="P85" s="157"/>
      <c r="Q85" s="157"/>
      <c r="R85" s="157"/>
      <c r="S85" s="160"/>
      <c r="T85" s="161"/>
      <c r="U85" s="162"/>
    </row>
    <row r="86" spans="3:21" ht="24.6" customHeight="1" x14ac:dyDescent="0.15">
      <c r="C86" s="153">
        <v>37</v>
      </c>
      <c r="D86" s="154"/>
      <c r="E86" s="155"/>
      <c r="F86" s="156"/>
      <c r="G86" s="157"/>
      <c r="H86" s="157"/>
      <c r="I86" s="156"/>
      <c r="J86" s="157"/>
      <c r="K86" s="157"/>
      <c r="L86" s="157"/>
      <c r="M86" s="157"/>
      <c r="N86" s="158"/>
      <c r="O86" s="159"/>
      <c r="P86" s="157"/>
      <c r="Q86" s="157"/>
      <c r="R86" s="157"/>
      <c r="S86" s="160"/>
      <c r="T86" s="161"/>
      <c r="U86" s="162"/>
    </row>
    <row r="87" spans="3:21" ht="24.6" customHeight="1" x14ac:dyDescent="0.15">
      <c r="C87" s="153">
        <v>38</v>
      </c>
      <c r="D87" s="154"/>
      <c r="E87" s="155"/>
      <c r="F87" s="156"/>
      <c r="G87" s="157"/>
      <c r="H87" s="157"/>
      <c r="I87" s="156"/>
      <c r="J87" s="157"/>
      <c r="K87" s="157"/>
      <c r="L87" s="157"/>
      <c r="M87" s="157"/>
      <c r="N87" s="158"/>
      <c r="O87" s="159"/>
      <c r="P87" s="157"/>
      <c r="Q87" s="157"/>
      <c r="R87" s="157"/>
      <c r="S87" s="160"/>
      <c r="T87" s="161"/>
      <c r="U87" s="162"/>
    </row>
    <row r="88" spans="3:21" ht="24.6" customHeight="1" x14ac:dyDescent="0.15">
      <c r="C88" s="153">
        <v>39</v>
      </c>
      <c r="D88" s="154"/>
      <c r="E88" s="155"/>
      <c r="F88" s="156"/>
      <c r="G88" s="157"/>
      <c r="H88" s="157"/>
      <c r="I88" s="156"/>
      <c r="J88" s="157"/>
      <c r="K88" s="157"/>
      <c r="L88" s="157"/>
      <c r="M88" s="157"/>
      <c r="N88" s="158"/>
      <c r="O88" s="159"/>
      <c r="P88" s="157"/>
      <c r="Q88" s="157"/>
      <c r="R88" s="157"/>
      <c r="S88" s="160"/>
      <c r="T88" s="161"/>
      <c r="U88" s="162"/>
    </row>
    <row r="89" spans="3:21" ht="24.6" customHeight="1" x14ac:dyDescent="0.15">
      <c r="C89" s="153">
        <v>40</v>
      </c>
      <c r="D89" s="154"/>
      <c r="E89" s="155"/>
      <c r="F89" s="156"/>
      <c r="G89" s="157"/>
      <c r="H89" s="157"/>
      <c r="I89" s="156"/>
      <c r="J89" s="157"/>
      <c r="K89" s="157"/>
      <c r="L89" s="157"/>
      <c r="M89" s="157"/>
      <c r="N89" s="158"/>
      <c r="O89" s="159"/>
      <c r="P89" s="157"/>
      <c r="Q89" s="157"/>
      <c r="R89" s="157"/>
      <c r="S89" s="160"/>
      <c r="T89" s="161"/>
      <c r="U89" s="162"/>
    </row>
    <row r="90" spans="3:21" ht="24.6" customHeight="1" x14ac:dyDescent="0.15"/>
    <row r="91" spans="3:21" ht="24.6" customHeight="1" x14ac:dyDescent="0.15"/>
    <row r="92" spans="3:21" ht="24.6" customHeight="1" x14ac:dyDescent="0.15"/>
  </sheetData>
  <sheetProtection algorithmName="SHA-512" hashValue="/5QrBOWhlVaOTAMGBWk+yPMantoieY+mK+qinMYJZ2SP3vfvPSO7COBolfB9PllIGYb0MvNlfsAe1GxCb/YXJg==" saltValue="F8SGYKn4VKj+X+u4b3a6Fg==" spinCount="100000" sheet="1" selectLockedCells="1"/>
  <protectedRanges>
    <protectedRange sqref="AB35:AB38 AB40" name="局処理欄"/>
    <protectedRange sqref="T5" name="従事者証発行No"/>
    <protectedRange sqref="T13" name="公印押捺確認欄"/>
    <protectedRange sqref="O19" name="申請年月日"/>
    <protectedRange sqref="M27 M29" name="申請人住所氏名"/>
    <protectedRange sqref="H34 I38 H36 I40:I41" name="起工番号、工事名、工期"/>
    <protectedRange algorithmName="SHA-512" hashValue="xt4ugsufBJ6pg6quMIHsNHqVhhV3jl42VHz8Jidm/PrPfc0b9yL4R2uf+OJ7Kh2GZgV6W4+yA9ThhT1Xt6g0Cg==" saltValue="bo1XRTvYvFDqEgLG6iztLQ==" spinCount="100000" sqref="F47:U56 F60:U89" name="範囲2"/>
    <protectedRange sqref="F47:U56 F60:U89" name="範囲1"/>
    <protectedRange sqref="AL4:BO5" name="枠印欄"/>
  </protectedRanges>
  <mergeCells count="287">
    <mergeCell ref="I42:U42"/>
    <mergeCell ref="C42:D42"/>
    <mergeCell ref="E42:G42"/>
    <mergeCell ref="C89:E89"/>
    <mergeCell ref="F89:H89"/>
    <mergeCell ref="I89:N89"/>
    <mergeCell ref="O89:R89"/>
    <mergeCell ref="S89:U89"/>
    <mergeCell ref="C87:E87"/>
    <mergeCell ref="F87:H87"/>
    <mergeCell ref="I87:N87"/>
    <mergeCell ref="O87:R87"/>
    <mergeCell ref="S87:U87"/>
    <mergeCell ref="C88:E88"/>
    <mergeCell ref="F88:H88"/>
    <mergeCell ref="I88:N88"/>
    <mergeCell ref="O88:R88"/>
    <mergeCell ref="S88:U88"/>
    <mergeCell ref="C85:E85"/>
    <mergeCell ref="F85:H85"/>
    <mergeCell ref="I85:N85"/>
    <mergeCell ref="O85:R85"/>
    <mergeCell ref="S85:U85"/>
    <mergeCell ref="C86:E86"/>
    <mergeCell ref="F86:H86"/>
    <mergeCell ref="I86:N86"/>
    <mergeCell ref="O86:R86"/>
    <mergeCell ref="S86:U86"/>
    <mergeCell ref="C83:E83"/>
    <mergeCell ref="F83:H83"/>
    <mergeCell ref="I83:N83"/>
    <mergeCell ref="O83:R83"/>
    <mergeCell ref="S83:U83"/>
    <mergeCell ref="C84:E84"/>
    <mergeCell ref="F84:H84"/>
    <mergeCell ref="I84:N84"/>
    <mergeCell ref="O84:R84"/>
    <mergeCell ref="S84:U84"/>
    <mergeCell ref="C81:E81"/>
    <mergeCell ref="F81:H81"/>
    <mergeCell ref="I81:N81"/>
    <mergeCell ref="O81:R81"/>
    <mergeCell ref="S81:U81"/>
    <mergeCell ref="C82:E82"/>
    <mergeCell ref="F82:H82"/>
    <mergeCell ref="I82:N82"/>
    <mergeCell ref="O82:R82"/>
    <mergeCell ref="S82:U82"/>
    <mergeCell ref="C79:E79"/>
    <mergeCell ref="F79:H79"/>
    <mergeCell ref="I79:N79"/>
    <mergeCell ref="O79:R79"/>
    <mergeCell ref="S79:U79"/>
    <mergeCell ref="C80:E80"/>
    <mergeCell ref="F80:H80"/>
    <mergeCell ref="I80:N80"/>
    <mergeCell ref="O80:R80"/>
    <mergeCell ref="S80:U80"/>
    <mergeCell ref="C77:E77"/>
    <mergeCell ref="F77:H77"/>
    <mergeCell ref="I77:N77"/>
    <mergeCell ref="O77:R77"/>
    <mergeCell ref="S77:U77"/>
    <mergeCell ref="C78:E78"/>
    <mergeCell ref="F78:H78"/>
    <mergeCell ref="I78:N78"/>
    <mergeCell ref="O78:R78"/>
    <mergeCell ref="S78:U78"/>
    <mergeCell ref="C75:E75"/>
    <mergeCell ref="F75:H75"/>
    <mergeCell ref="I75:N75"/>
    <mergeCell ref="O75:R75"/>
    <mergeCell ref="S75:U75"/>
    <mergeCell ref="C76:E76"/>
    <mergeCell ref="F76:H76"/>
    <mergeCell ref="I76:N76"/>
    <mergeCell ref="O76:R76"/>
    <mergeCell ref="S76:U76"/>
    <mergeCell ref="C73:E73"/>
    <mergeCell ref="F73:H73"/>
    <mergeCell ref="I73:N73"/>
    <mergeCell ref="O73:R73"/>
    <mergeCell ref="S73:U73"/>
    <mergeCell ref="C74:E74"/>
    <mergeCell ref="F74:H74"/>
    <mergeCell ref="I74:N74"/>
    <mergeCell ref="O74:R74"/>
    <mergeCell ref="S74:U74"/>
    <mergeCell ref="C71:E71"/>
    <mergeCell ref="F71:H71"/>
    <mergeCell ref="I71:N71"/>
    <mergeCell ref="O71:R71"/>
    <mergeCell ref="S71:U71"/>
    <mergeCell ref="C72:E72"/>
    <mergeCell ref="F72:H72"/>
    <mergeCell ref="I72:N72"/>
    <mergeCell ref="O72:R72"/>
    <mergeCell ref="S72:U72"/>
    <mergeCell ref="C69:E69"/>
    <mergeCell ref="F69:H69"/>
    <mergeCell ref="I69:N69"/>
    <mergeCell ref="O69:R69"/>
    <mergeCell ref="S69:U69"/>
    <mergeCell ref="C70:E70"/>
    <mergeCell ref="F70:H70"/>
    <mergeCell ref="I70:N70"/>
    <mergeCell ref="O70:R70"/>
    <mergeCell ref="S70:U70"/>
    <mergeCell ref="C67:E67"/>
    <mergeCell ref="F67:H67"/>
    <mergeCell ref="I67:N67"/>
    <mergeCell ref="O67:R67"/>
    <mergeCell ref="S67:U67"/>
    <mergeCell ref="C68:E68"/>
    <mergeCell ref="F68:H68"/>
    <mergeCell ref="I68:N68"/>
    <mergeCell ref="O68:R68"/>
    <mergeCell ref="S68:U68"/>
    <mergeCell ref="C65:E65"/>
    <mergeCell ref="F65:H65"/>
    <mergeCell ref="I65:N65"/>
    <mergeCell ref="O65:R65"/>
    <mergeCell ref="S65:U65"/>
    <mergeCell ref="C66:E66"/>
    <mergeCell ref="F66:H66"/>
    <mergeCell ref="I66:N66"/>
    <mergeCell ref="O66:R66"/>
    <mergeCell ref="S66:U66"/>
    <mergeCell ref="C63:E63"/>
    <mergeCell ref="F63:H63"/>
    <mergeCell ref="I63:N63"/>
    <mergeCell ref="O63:R63"/>
    <mergeCell ref="S63:U63"/>
    <mergeCell ref="C64:E64"/>
    <mergeCell ref="F64:H64"/>
    <mergeCell ref="I64:N64"/>
    <mergeCell ref="O64:R64"/>
    <mergeCell ref="S64:U64"/>
    <mergeCell ref="C61:E61"/>
    <mergeCell ref="F61:H61"/>
    <mergeCell ref="I61:N61"/>
    <mergeCell ref="O61:R61"/>
    <mergeCell ref="S61:U61"/>
    <mergeCell ref="C62:E62"/>
    <mergeCell ref="F62:H62"/>
    <mergeCell ref="I62:N62"/>
    <mergeCell ref="O62:R62"/>
    <mergeCell ref="S62:U62"/>
    <mergeCell ref="F59:H59"/>
    <mergeCell ref="I59:N59"/>
    <mergeCell ref="O59:R59"/>
    <mergeCell ref="S59:U59"/>
    <mergeCell ref="C60:E60"/>
    <mergeCell ref="F60:H60"/>
    <mergeCell ref="I60:N60"/>
    <mergeCell ref="O60:R60"/>
    <mergeCell ref="S60:U60"/>
    <mergeCell ref="AG33:AK33"/>
    <mergeCell ref="AG35:AK35"/>
    <mergeCell ref="AG37:AK37"/>
    <mergeCell ref="C34:D34"/>
    <mergeCell ref="C36:D36"/>
    <mergeCell ref="C38:D38"/>
    <mergeCell ref="E34:G34"/>
    <mergeCell ref="E36:G36"/>
    <mergeCell ref="E38:G38"/>
    <mergeCell ref="I34:U34"/>
    <mergeCell ref="I36:U36"/>
    <mergeCell ref="I38:N38"/>
    <mergeCell ref="C37:U37"/>
    <mergeCell ref="C56:E56"/>
    <mergeCell ref="F56:H56"/>
    <mergeCell ref="I56:N56"/>
    <mergeCell ref="O56:R56"/>
    <mergeCell ref="S56:U56"/>
    <mergeCell ref="AA56:AB56"/>
    <mergeCell ref="C54:E54"/>
    <mergeCell ref="F54:H54"/>
    <mergeCell ref="I54:N54"/>
    <mergeCell ref="O54:R54"/>
    <mergeCell ref="S54:U54"/>
    <mergeCell ref="C55:E55"/>
    <mergeCell ref="F55:H55"/>
    <mergeCell ref="I55:N55"/>
    <mergeCell ref="O55:R55"/>
    <mergeCell ref="S55:U55"/>
    <mergeCell ref="C52:E52"/>
    <mergeCell ref="F52:H52"/>
    <mergeCell ref="I52:N52"/>
    <mergeCell ref="O52:R52"/>
    <mergeCell ref="S52:U52"/>
    <mergeCell ref="C53:E53"/>
    <mergeCell ref="F53:H53"/>
    <mergeCell ref="I53:N53"/>
    <mergeCell ref="O53:R53"/>
    <mergeCell ref="S53:U53"/>
    <mergeCell ref="C50:E50"/>
    <mergeCell ref="F50:H50"/>
    <mergeCell ref="I50:N50"/>
    <mergeCell ref="O50:R50"/>
    <mergeCell ref="S50:U50"/>
    <mergeCell ref="C51:E51"/>
    <mergeCell ref="F51:H51"/>
    <mergeCell ref="I51:N51"/>
    <mergeCell ref="O51:R51"/>
    <mergeCell ref="S51:U51"/>
    <mergeCell ref="C48:E48"/>
    <mergeCell ref="F48:H48"/>
    <mergeCell ref="I48:N48"/>
    <mergeCell ref="O48:R48"/>
    <mergeCell ref="S48:U48"/>
    <mergeCell ref="C49:E49"/>
    <mergeCell ref="F49:H49"/>
    <mergeCell ref="I49:N49"/>
    <mergeCell ref="O49:R49"/>
    <mergeCell ref="S49:U49"/>
    <mergeCell ref="AA46:AB46"/>
    <mergeCell ref="C47:E47"/>
    <mergeCell ref="F47:H47"/>
    <mergeCell ref="I47:N47"/>
    <mergeCell ref="O47:R47"/>
    <mergeCell ref="S47:U47"/>
    <mergeCell ref="C43:U43"/>
    <mergeCell ref="C45:U45"/>
    <mergeCell ref="F46:H46"/>
    <mergeCell ref="I46:N46"/>
    <mergeCell ref="O46:R46"/>
    <mergeCell ref="S46:U46"/>
    <mergeCell ref="C44:D44"/>
    <mergeCell ref="E44:G44"/>
    <mergeCell ref="C39:U39"/>
    <mergeCell ref="C40:G40"/>
    <mergeCell ref="AA32:AB34"/>
    <mergeCell ref="C33:U33"/>
    <mergeCell ref="C35:U35"/>
    <mergeCell ref="I40:N40"/>
    <mergeCell ref="C30:J30"/>
    <mergeCell ref="C31:U31"/>
    <mergeCell ref="C32:U32"/>
    <mergeCell ref="K29:L30"/>
    <mergeCell ref="C29:J29"/>
    <mergeCell ref="C24:U24"/>
    <mergeCell ref="C25:H25"/>
    <mergeCell ref="I25:U25"/>
    <mergeCell ref="C26:U26"/>
    <mergeCell ref="C27:J27"/>
    <mergeCell ref="M27:U28"/>
    <mergeCell ref="C28:J28"/>
    <mergeCell ref="K27:L28"/>
    <mergeCell ref="M29:U30"/>
    <mergeCell ref="C20:U20"/>
    <mergeCell ref="C21:U21"/>
    <mergeCell ref="C22:U22"/>
    <mergeCell ref="C23:H23"/>
    <mergeCell ref="I23:U23"/>
    <mergeCell ref="AV6:AZ8"/>
    <mergeCell ref="BA6:BE8"/>
    <mergeCell ref="M16:R16"/>
    <mergeCell ref="C18:U18"/>
    <mergeCell ref="M14:O14"/>
    <mergeCell ref="M15:O15"/>
    <mergeCell ref="P14:R14"/>
    <mergeCell ref="P15:R15"/>
    <mergeCell ref="BF6:BJ8"/>
    <mergeCell ref="BK6:BO8"/>
    <mergeCell ref="B10:U10"/>
    <mergeCell ref="T11:U12"/>
    <mergeCell ref="M12:R13"/>
    <mergeCell ref="T5:U9"/>
    <mergeCell ref="T13:U17"/>
    <mergeCell ref="AQ4:AU4"/>
    <mergeCell ref="AV4:AZ4"/>
    <mergeCell ref="BA4:BE5"/>
    <mergeCell ref="BF4:BJ5"/>
    <mergeCell ref="BK4:BO5"/>
    <mergeCell ref="AQ5:AU5"/>
    <mergeCell ref="AV5:AZ5"/>
    <mergeCell ref="AL6:AP8"/>
    <mergeCell ref="AQ6:AU8"/>
    <mergeCell ref="X1:Z9"/>
    <mergeCell ref="AA1:AF30"/>
    <mergeCell ref="B2:R2"/>
    <mergeCell ref="T3:U4"/>
    <mergeCell ref="M4:R6"/>
    <mergeCell ref="AL4:AP5"/>
    <mergeCell ref="C19:N19"/>
    <mergeCell ref="O19:U19"/>
  </mergeCells>
  <phoneticPr fontId="1"/>
  <dataValidations count="6">
    <dataValidation type="list" allowBlank="1" showInputMessage="1" showErrorMessage="1" sqref="AB35" xr:uid="{00000000-0002-0000-0000-000000000000}">
      <formula1>$AA$47:$AA$55</formula1>
    </dataValidation>
    <dataValidation type="list" allowBlank="1" showInputMessage="1" showErrorMessage="1" sqref="BF4:BJ5" xr:uid="{4AF43B48-3842-4E64-B7DD-94E8B430E666}">
      <formula1>"主 査,副主査,主査・副主査"</formula1>
    </dataValidation>
    <dataValidation type="list" allowBlank="1" showInputMessage="1" showErrorMessage="1" sqref="BA4:BE5" xr:uid="{04B2ED54-1EF0-41F1-8E23-8B4EC9B007E2}">
      <formula1>"係長,主査"</formula1>
    </dataValidation>
    <dataValidation type="list" allowBlank="1" showInputMessage="1" showErrorMessage="1" sqref="AQ5:AZ5" xr:uid="{A7187C71-F525-421E-AD22-289E751E5EF1}">
      <formula1>"課長,所長,代理,補佐"</formula1>
    </dataValidation>
    <dataValidation type="list" allowBlank="1" showInputMessage="1" showErrorMessage="1" sqref="AQ4:AZ4" xr:uid="{89BA5829-52B0-4A09-9FB8-90BC4FA72DF9}">
      <formula1>"課長,所長,担当"</formula1>
    </dataValidation>
    <dataValidation type="list" allowBlank="1" showInputMessage="1" showErrorMessage="1" sqref="AL4:AP5" xr:uid="{6FB9D1CE-0A31-40DE-BDBA-72B0C0FA8EDF}">
      <formula1>"課長,所長"</formula1>
    </dataValidation>
  </dataValidations>
  <pageMargins left="0.70866141732283472" right="0.19685039370078741" top="0.74803149606299213" bottom="0.35433070866141736"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76"/>
  <sheetViews>
    <sheetView showGridLines="0" showZeros="0" view="pageBreakPreview" zoomScaleNormal="100" zoomScaleSheetLayoutView="100" workbookViewId="0">
      <selection activeCell="F9" sqref="F9:G9"/>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41</v>
      </c>
    </row>
    <row r="2" spans="2:21" ht="9" customHeight="1" x14ac:dyDescent="0.15">
      <c r="D2" s="5"/>
      <c r="E2" s="6"/>
      <c r="F2" s="5"/>
      <c r="G2" s="5"/>
      <c r="H2" s="5"/>
      <c r="I2" s="5"/>
      <c r="J2" s="5"/>
      <c r="K2" s="5"/>
      <c r="L2" s="6"/>
      <c r="M2" s="5"/>
      <c r="N2" s="5"/>
      <c r="O2" s="5"/>
      <c r="P2" s="7"/>
      <c r="Q2" s="8"/>
      <c r="R2" s="8"/>
      <c r="S2" s="7"/>
      <c r="T2" s="8"/>
      <c r="U2" s="8"/>
    </row>
    <row r="3" spans="2:21" ht="13.15" customHeight="1" x14ac:dyDescent="0.15">
      <c r="C3" s="184" t="s">
        <v>46</v>
      </c>
      <c r="E3" s="6"/>
      <c r="F3" s="5"/>
      <c r="G3" s="51">
        <f>番号1</f>
        <v>0</v>
      </c>
      <c r="H3" s="5"/>
      <c r="I3" s="5"/>
      <c r="J3" s="184" t="s">
        <v>46</v>
      </c>
      <c r="L3" s="6"/>
      <c r="M3" s="5"/>
      <c r="N3" s="51">
        <f>番号2</f>
        <v>0</v>
      </c>
      <c r="O3" s="5"/>
      <c r="P3" s="8"/>
      <c r="Q3" s="175" t="s">
        <v>43</v>
      </c>
      <c r="R3" s="8"/>
      <c r="S3" s="8"/>
      <c r="T3"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85"/>
      <c r="E4" s="177" t="s">
        <v>34</v>
      </c>
      <c r="F4" s="177"/>
      <c r="G4" s="177"/>
      <c r="H4" s="5"/>
      <c r="I4" s="5"/>
      <c r="J4" s="185"/>
      <c r="L4" s="177" t="s">
        <v>34</v>
      </c>
      <c r="M4" s="177"/>
      <c r="N4" s="177"/>
      <c r="O4" s="5"/>
      <c r="P4" s="8"/>
      <c r="Q4" s="176"/>
      <c r="R4" s="8"/>
      <c r="S4" s="8"/>
      <c r="T4" s="176"/>
      <c r="U4" s="8"/>
    </row>
    <row r="5" spans="2:21" ht="13.15" customHeight="1" x14ac:dyDescent="0.15">
      <c r="C5" s="185"/>
      <c r="E5" s="178">
        <f>業務種別</f>
        <v>0</v>
      </c>
      <c r="F5" s="178"/>
      <c r="G5" s="178"/>
      <c r="H5" s="5"/>
      <c r="I5" s="5"/>
      <c r="J5" s="185"/>
      <c r="L5" s="178">
        <f>業務種別</f>
        <v>0</v>
      </c>
      <c r="M5" s="178"/>
      <c r="N5" s="178"/>
      <c r="O5" s="5"/>
      <c r="P5" s="8"/>
      <c r="Q5" s="176"/>
      <c r="R5" s="8"/>
      <c r="S5" s="8"/>
      <c r="T5" s="176"/>
      <c r="U5" s="8"/>
    </row>
    <row r="6" spans="2:21" ht="10.9" customHeight="1" x14ac:dyDescent="0.15">
      <c r="C6" s="185"/>
      <c r="E6" s="9" t="s">
        <v>21</v>
      </c>
      <c r="F6" s="180">
        <f>受注者</f>
        <v>0</v>
      </c>
      <c r="G6" s="180"/>
      <c r="H6" s="5"/>
      <c r="I6" s="5"/>
      <c r="J6" s="185"/>
      <c r="L6" s="9" t="s">
        <v>21</v>
      </c>
      <c r="M6" s="180">
        <f>受注者</f>
        <v>0</v>
      </c>
      <c r="N6" s="180"/>
      <c r="O6" s="5"/>
      <c r="P6" s="8"/>
      <c r="Q6" s="176"/>
      <c r="R6" s="8"/>
      <c r="S6" s="8"/>
      <c r="T6" s="176"/>
      <c r="U6" s="8"/>
    </row>
    <row r="7" spans="2:21" ht="10.9" customHeight="1" x14ac:dyDescent="0.15">
      <c r="C7" s="185"/>
      <c r="E7" s="64" t="s">
        <v>66</v>
      </c>
      <c r="F7" s="187">
        <f>発行申請書!$AB$40</f>
        <v>0</v>
      </c>
      <c r="G7" s="180"/>
      <c r="H7" s="5"/>
      <c r="I7" s="5"/>
      <c r="J7" s="185"/>
      <c r="L7" s="64" t="s">
        <v>66</v>
      </c>
      <c r="M7" s="187">
        <f>発行申請書!$AB$40</f>
        <v>0</v>
      </c>
      <c r="N7" s="180"/>
      <c r="O7" s="5"/>
      <c r="P7" s="8"/>
      <c r="Q7" s="176"/>
      <c r="R7" s="8"/>
      <c r="S7" s="8"/>
      <c r="T7" s="176"/>
      <c r="U7" s="8"/>
    </row>
    <row r="8" spans="2:21" ht="10.9" customHeight="1" x14ac:dyDescent="0.15">
      <c r="C8" s="185"/>
      <c r="E8" s="55" t="s">
        <v>23</v>
      </c>
      <c r="F8" s="183">
        <f>ふり1</f>
        <v>0</v>
      </c>
      <c r="G8" s="183"/>
      <c r="H8" s="5"/>
      <c r="I8" s="5"/>
      <c r="J8" s="185"/>
      <c r="L8" s="55" t="s">
        <v>23</v>
      </c>
      <c r="M8" s="183">
        <f>ふり2</f>
        <v>0</v>
      </c>
      <c r="N8" s="183"/>
      <c r="O8" s="5"/>
      <c r="P8" s="8"/>
      <c r="Q8" s="176"/>
      <c r="R8" s="8"/>
      <c r="S8" s="8"/>
      <c r="T8" s="176"/>
      <c r="U8" s="8"/>
    </row>
    <row r="9" spans="2:21" ht="10.9" customHeight="1" x14ac:dyDescent="0.15">
      <c r="C9" s="186"/>
      <c r="E9" s="9" t="s">
        <v>35</v>
      </c>
      <c r="F9" s="180">
        <f>氏名1</f>
        <v>0</v>
      </c>
      <c r="G9" s="180"/>
      <c r="H9" s="5"/>
      <c r="I9" s="5"/>
      <c r="J9" s="186"/>
      <c r="L9" s="9" t="s">
        <v>35</v>
      </c>
      <c r="M9" s="180">
        <f>氏名2</f>
        <v>0</v>
      </c>
      <c r="N9" s="180"/>
      <c r="O9" s="5"/>
      <c r="P9" s="8"/>
      <c r="Q9" s="176"/>
      <c r="R9" s="8"/>
      <c r="S9" s="8"/>
      <c r="T9" s="176"/>
      <c r="U9" s="8"/>
    </row>
    <row r="10" spans="2:21" x14ac:dyDescent="0.15">
      <c r="B10" s="5"/>
      <c r="C10" s="181" t="s">
        <v>36</v>
      </c>
      <c r="D10" s="181"/>
      <c r="E10" s="181"/>
      <c r="F10" s="181"/>
      <c r="G10" s="181"/>
      <c r="H10" s="5"/>
      <c r="I10" s="5"/>
      <c r="J10" s="181" t="s">
        <v>36</v>
      </c>
      <c r="K10" s="181"/>
      <c r="L10" s="181"/>
      <c r="M10" s="181"/>
      <c r="N10" s="181"/>
      <c r="O10" s="5"/>
      <c r="P10" s="8"/>
      <c r="Q10" s="176"/>
      <c r="R10" s="8"/>
      <c r="S10" s="8"/>
      <c r="T10" s="176"/>
      <c r="U10" s="8"/>
    </row>
    <row r="11" spans="2:21" x14ac:dyDescent="0.15">
      <c r="B11" s="5"/>
      <c r="C11" s="11" t="s">
        <v>17</v>
      </c>
      <c r="D11" s="10" t="s">
        <v>37</v>
      </c>
      <c r="E11" s="179" t="str">
        <f>IF(発行年月日="","令和　年　月　日",発行年月日)</f>
        <v>令和　年　月　日</v>
      </c>
      <c r="F11" s="179"/>
      <c r="G11" s="12"/>
      <c r="H11" s="47"/>
      <c r="I11" s="47"/>
      <c r="J11" s="11" t="s">
        <v>17</v>
      </c>
      <c r="K11" s="10" t="s">
        <v>37</v>
      </c>
      <c r="L11" s="179" t="str">
        <f>IF(発行年月日="","令和　年　月　日",発行年月日)</f>
        <v>令和　年　月　日</v>
      </c>
      <c r="M11" s="179"/>
      <c r="N11" s="12"/>
      <c r="O11" s="5"/>
      <c r="P11" s="8"/>
      <c r="Q11" s="176"/>
      <c r="R11" s="8"/>
      <c r="S11" s="8"/>
      <c r="T11" s="176"/>
      <c r="U11" s="8"/>
    </row>
    <row r="12" spans="2:21" x14ac:dyDescent="0.15">
      <c r="B12" s="5"/>
      <c r="C12" s="11" t="s">
        <v>38</v>
      </c>
      <c r="D12" s="10" t="s">
        <v>37</v>
      </c>
      <c r="E12" s="179" t="str">
        <f>IF(有効期限="","令和　年　月　日",有効期限)</f>
        <v>令和　年　月　日</v>
      </c>
      <c r="F12" s="179"/>
      <c r="G12" s="12"/>
      <c r="H12" s="47"/>
      <c r="I12" s="47"/>
      <c r="J12" s="11" t="s">
        <v>38</v>
      </c>
      <c r="K12" s="10" t="s">
        <v>37</v>
      </c>
      <c r="L12" s="179" t="str">
        <f>IF(有効期限="","令和　年　月　日",有効期限)</f>
        <v>令和　年　月　日</v>
      </c>
      <c r="M12" s="179"/>
      <c r="N12" s="12"/>
      <c r="O12" s="5"/>
      <c r="P12" s="8"/>
      <c r="Q12" s="176"/>
      <c r="R12" s="8"/>
      <c r="S12" s="8"/>
      <c r="T12" s="176"/>
      <c r="U12" s="8"/>
    </row>
    <row r="13" spans="2:21" ht="20.25" customHeight="1" x14ac:dyDescent="0.2">
      <c r="B13" s="5"/>
      <c r="C13" s="182" t="s">
        <v>39</v>
      </c>
      <c r="D13" s="182"/>
      <c r="E13" s="182"/>
      <c r="F13" s="182"/>
      <c r="G13" s="13"/>
      <c r="H13" s="5"/>
      <c r="I13" s="5"/>
      <c r="J13" s="182" t="s">
        <v>39</v>
      </c>
      <c r="K13" s="182"/>
      <c r="L13" s="182"/>
      <c r="M13" s="182"/>
      <c r="N13" s="13"/>
      <c r="O13" s="5"/>
      <c r="P13" s="8"/>
      <c r="Q13" s="176"/>
      <c r="R13" s="8"/>
      <c r="S13" s="8"/>
      <c r="T13" s="176"/>
      <c r="U13" s="8"/>
    </row>
    <row r="14" spans="2:21" ht="9" customHeight="1" x14ac:dyDescent="0.15">
      <c r="B14" s="5"/>
      <c r="C14" s="5"/>
      <c r="D14" s="5"/>
      <c r="E14" s="6"/>
      <c r="F14" s="5"/>
      <c r="G14" s="5"/>
      <c r="H14" s="5"/>
      <c r="I14" s="5"/>
      <c r="J14" s="5"/>
      <c r="K14" s="5"/>
      <c r="L14" s="6"/>
      <c r="M14" s="5"/>
      <c r="N14" s="5"/>
      <c r="O14" s="5"/>
      <c r="P14" s="8"/>
      <c r="Q14" s="8"/>
      <c r="R14" s="8"/>
      <c r="S14" s="8"/>
      <c r="T14" s="8"/>
      <c r="U14" s="8"/>
    </row>
    <row r="15" spans="2:21" ht="9" customHeight="1" x14ac:dyDescent="0.15">
      <c r="B15" s="5"/>
      <c r="C15" s="5"/>
      <c r="D15" s="5"/>
      <c r="E15" s="6"/>
      <c r="F15" s="5"/>
      <c r="G15" s="5"/>
      <c r="H15" s="5"/>
      <c r="I15" s="5"/>
      <c r="J15" s="5"/>
      <c r="K15" s="5"/>
      <c r="L15" s="6"/>
      <c r="M15" s="5"/>
      <c r="N15" s="5"/>
      <c r="O15" s="5"/>
      <c r="P15" s="7"/>
      <c r="Q15" s="8"/>
      <c r="R15" s="8"/>
      <c r="S15" s="7"/>
      <c r="T15" s="8"/>
      <c r="U15" s="8"/>
    </row>
    <row r="16" spans="2:21" ht="13.15" customHeight="1" x14ac:dyDescent="0.15">
      <c r="B16" s="5"/>
      <c r="C16" s="184" t="s">
        <v>46</v>
      </c>
      <c r="E16" s="6"/>
      <c r="F16" s="5"/>
      <c r="G16" s="51">
        <f>番号3</f>
        <v>0</v>
      </c>
      <c r="H16" s="5"/>
      <c r="I16" s="5"/>
      <c r="J16" s="184" t="s">
        <v>46</v>
      </c>
      <c r="L16" s="14"/>
      <c r="M16" s="5"/>
      <c r="N16" s="51">
        <f>番号4</f>
        <v>0</v>
      </c>
      <c r="O16" s="5"/>
      <c r="P16" s="8"/>
      <c r="Q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6" s="8"/>
      <c r="S16" s="8"/>
      <c r="T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6" s="8"/>
    </row>
    <row r="17" spans="2:21" ht="23.25" customHeight="1" x14ac:dyDescent="0.2">
      <c r="B17" s="5"/>
      <c r="C17" s="185"/>
      <c r="E17" s="177" t="s">
        <v>34</v>
      </c>
      <c r="F17" s="177"/>
      <c r="G17" s="177"/>
      <c r="H17" s="5"/>
      <c r="I17" s="5"/>
      <c r="J17" s="185"/>
      <c r="L17" s="177" t="s">
        <v>34</v>
      </c>
      <c r="M17" s="177"/>
      <c r="N17" s="177"/>
      <c r="O17" s="5"/>
      <c r="P17" s="8"/>
      <c r="Q17" s="176"/>
      <c r="R17" s="8"/>
      <c r="S17" s="8"/>
      <c r="T17" s="176"/>
      <c r="U17" s="8"/>
    </row>
    <row r="18" spans="2:21" ht="13.15" customHeight="1" x14ac:dyDescent="0.15">
      <c r="B18" s="5"/>
      <c r="C18" s="185"/>
      <c r="E18" s="178">
        <f>業務種別</f>
        <v>0</v>
      </c>
      <c r="F18" s="178"/>
      <c r="G18" s="178"/>
      <c r="H18" s="5"/>
      <c r="I18" s="5"/>
      <c r="J18" s="185"/>
      <c r="L18" s="178">
        <f>業務種別</f>
        <v>0</v>
      </c>
      <c r="M18" s="178"/>
      <c r="N18" s="178"/>
      <c r="O18" s="5"/>
      <c r="P18" s="8"/>
      <c r="Q18" s="176"/>
      <c r="R18" s="8"/>
      <c r="S18" s="8"/>
      <c r="T18" s="176"/>
      <c r="U18" s="8"/>
    </row>
    <row r="19" spans="2:21" ht="10.9" customHeight="1" x14ac:dyDescent="0.15">
      <c r="B19" s="5"/>
      <c r="C19" s="185"/>
      <c r="E19" s="9" t="s">
        <v>21</v>
      </c>
      <c r="F19" s="180">
        <f>受注者</f>
        <v>0</v>
      </c>
      <c r="G19" s="180"/>
      <c r="H19" s="5"/>
      <c r="I19" s="5"/>
      <c r="J19" s="185"/>
      <c r="L19" s="9" t="s">
        <v>21</v>
      </c>
      <c r="M19" s="180">
        <f>受注者</f>
        <v>0</v>
      </c>
      <c r="N19" s="180"/>
      <c r="O19" s="5"/>
      <c r="P19" s="8"/>
      <c r="Q19" s="176"/>
      <c r="R19" s="8"/>
      <c r="S19" s="8"/>
      <c r="T19" s="176"/>
      <c r="U19" s="8"/>
    </row>
    <row r="20" spans="2:21" ht="10.9" customHeight="1" x14ac:dyDescent="0.15">
      <c r="B20" s="5"/>
      <c r="C20" s="185"/>
      <c r="E20" s="64" t="s">
        <v>66</v>
      </c>
      <c r="F20" s="187">
        <f>発行申請書!$AB$40</f>
        <v>0</v>
      </c>
      <c r="G20" s="180"/>
      <c r="H20" s="5"/>
      <c r="I20" s="5"/>
      <c r="J20" s="185"/>
      <c r="L20" s="64" t="s">
        <v>66</v>
      </c>
      <c r="M20" s="187">
        <f>発行申請書!$AB$40</f>
        <v>0</v>
      </c>
      <c r="N20" s="180"/>
      <c r="O20" s="5"/>
      <c r="P20" s="8"/>
      <c r="Q20" s="176"/>
      <c r="R20" s="8"/>
      <c r="S20" s="8"/>
      <c r="T20" s="176"/>
      <c r="U20" s="8"/>
    </row>
    <row r="21" spans="2:21" ht="10.9" customHeight="1" x14ac:dyDescent="0.15">
      <c r="B21" s="5"/>
      <c r="C21" s="185"/>
      <c r="E21" s="55" t="s">
        <v>23</v>
      </c>
      <c r="F21" s="183">
        <f>ふり3</f>
        <v>0</v>
      </c>
      <c r="G21" s="183"/>
      <c r="H21" s="5"/>
      <c r="I21" s="5"/>
      <c r="J21" s="185"/>
      <c r="L21" s="55" t="s">
        <v>23</v>
      </c>
      <c r="M21" s="183">
        <f>ふり4</f>
        <v>0</v>
      </c>
      <c r="N21" s="183"/>
      <c r="O21" s="5"/>
      <c r="P21" s="8"/>
      <c r="Q21" s="176"/>
      <c r="R21" s="8"/>
      <c r="S21" s="8"/>
      <c r="T21" s="176"/>
      <c r="U21" s="8"/>
    </row>
    <row r="22" spans="2:21" ht="10.9" customHeight="1" x14ac:dyDescent="0.15">
      <c r="B22" s="5"/>
      <c r="C22" s="186"/>
      <c r="E22" s="9" t="s">
        <v>35</v>
      </c>
      <c r="F22" s="180">
        <f>氏名3</f>
        <v>0</v>
      </c>
      <c r="G22" s="180"/>
      <c r="H22" s="5"/>
      <c r="I22" s="5"/>
      <c r="J22" s="186"/>
      <c r="L22" s="9" t="s">
        <v>35</v>
      </c>
      <c r="M22" s="180">
        <f>氏名4</f>
        <v>0</v>
      </c>
      <c r="N22" s="180"/>
      <c r="O22" s="5"/>
      <c r="P22" s="8"/>
      <c r="Q22" s="176"/>
      <c r="R22" s="8"/>
      <c r="S22" s="8"/>
      <c r="T22" s="176"/>
      <c r="U22" s="8"/>
    </row>
    <row r="23" spans="2:21" x14ac:dyDescent="0.15">
      <c r="B23" s="5"/>
      <c r="C23" s="181" t="s">
        <v>36</v>
      </c>
      <c r="D23" s="181"/>
      <c r="E23" s="181"/>
      <c r="F23" s="181"/>
      <c r="G23" s="181"/>
      <c r="H23" s="5"/>
      <c r="I23" s="5"/>
      <c r="J23" s="181" t="s">
        <v>36</v>
      </c>
      <c r="K23" s="181"/>
      <c r="L23" s="181"/>
      <c r="M23" s="181"/>
      <c r="N23" s="181"/>
      <c r="O23" s="5"/>
      <c r="P23" s="8"/>
      <c r="Q23" s="176"/>
      <c r="R23" s="8"/>
      <c r="S23" s="8"/>
      <c r="T23" s="176"/>
      <c r="U23" s="8"/>
    </row>
    <row r="24" spans="2:21" x14ac:dyDescent="0.15">
      <c r="B24" s="5"/>
      <c r="C24" s="11" t="s">
        <v>17</v>
      </c>
      <c r="D24" s="10" t="s">
        <v>37</v>
      </c>
      <c r="E24" s="179" t="str">
        <f>IF(発行年月日="","令和　年　月　日",発行年月日)</f>
        <v>令和　年　月　日</v>
      </c>
      <c r="F24" s="179"/>
      <c r="G24" s="12"/>
      <c r="H24" s="47"/>
      <c r="I24" s="47"/>
      <c r="J24" s="11" t="s">
        <v>17</v>
      </c>
      <c r="K24" s="10" t="s">
        <v>37</v>
      </c>
      <c r="L24" s="179" t="str">
        <f>IF(発行年月日="","令和　年　月　日",発行年月日)</f>
        <v>令和　年　月　日</v>
      </c>
      <c r="M24" s="179"/>
      <c r="N24" s="12"/>
      <c r="O24" s="5"/>
      <c r="P24" s="8"/>
      <c r="Q24" s="176"/>
      <c r="R24" s="8"/>
      <c r="S24" s="8"/>
      <c r="T24" s="176"/>
      <c r="U24" s="8"/>
    </row>
    <row r="25" spans="2:21" x14ac:dyDescent="0.15">
      <c r="B25" s="5"/>
      <c r="C25" s="11" t="s">
        <v>38</v>
      </c>
      <c r="D25" s="10" t="s">
        <v>37</v>
      </c>
      <c r="E25" s="179" t="str">
        <f>IF(有効期限="","令和　年　月　日",有効期限)</f>
        <v>令和　年　月　日</v>
      </c>
      <c r="F25" s="179"/>
      <c r="G25" s="12"/>
      <c r="H25" s="47"/>
      <c r="I25" s="47"/>
      <c r="J25" s="11" t="s">
        <v>38</v>
      </c>
      <c r="K25" s="10" t="s">
        <v>37</v>
      </c>
      <c r="L25" s="179" t="str">
        <f>IF(有効期限="","令和　年　月　日",有効期限)</f>
        <v>令和　年　月　日</v>
      </c>
      <c r="M25" s="179"/>
      <c r="N25" s="12"/>
      <c r="O25" s="5"/>
      <c r="P25" s="8"/>
      <c r="Q25" s="176"/>
      <c r="R25" s="8"/>
      <c r="S25" s="8"/>
      <c r="T25" s="176"/>
      <c r="U25" s="8"/>
    </row>
    <row r="26" spans="2:21" ht="20.25" customHeight="1" x14ac:dyDescent="0.2">
      <c r="B26" s="5"/>
      <c r="C26" s="182" t="s">
        <v>39</v>
      </c>
      <c r="D26" s="182"/>
      <c r="E26" s="182"/>
      <c r="F26" s="182"/>
      <c r="G26" s="13"/>
      <c r="H26" s="5"/>
      <c r="I26" s="5"/>
      <c r="J26" s="182" t="s">
        <v>39</v>
      </c>
      <c r="K26" s="182"/>
      <c r="L26" s="182"/>
      <c r="M26" s="182"/>
      <c r="N26" s="13"/>
      <c r="O26" s="5"/>
      <c r="P26" s="8"/>
      <c r="Q26" s="176"/>
      <c r="R26" s="8"/>
      <c r="S26" s="8"/>
      <c r="T26" s="176"/>
      <c r="U26" s="8"/>
    </row>
    <row r="27" spans="2:21" ht="9" customHeight="1" x14ac:dyDescent="0.15">
      <c r="B27" s="5"/>
      <c r="C27" s="5"/>
      <c r="D27" s="5"/>
      <c r="E27" s="6"/>
      <c r="F27" s="5"/>
      <c r="G27" s="5"/>
      <c r="H27" s="5"/>
      <c r="I27" s="5"/>
      <c r="J27" s="5"/>
      <c r="K27" s="5"/>
      <c r="L27" s="6"/>
      <c r="M27" s="5"/>
      <c r="N27" s="5"/>
      <c r="O27" s="5"/>
      <c r="P27" s="8"/>
      <c r="Q27" s="8"/>
      <c r="R27" s="8"/>
      <c r="S27" s="8"/>
      <c r="T27" s="8"/>
      <c r="U27" s="8"/>
    </row>
    <row r="28" spans="2:21" ht="9" customHeight="1" x14ac:dyDescent="0.15">
      <c r="B28" s="5"/>
      <c r="C28" s="5"/>
      <c r="D28" s="5"/>
      <c r="E28" s="6"/>
      <c r="F28" s="5"/>
      <c r="G28" s="5"/>
      <c r="H28" s="5"/>
      <c r="I28" s="5"/>
      <c r="J28" s="5"/>
      <c r="K28" s="5"/>
      <c r="L28" s="6"/>
      <c r="M28" s="5"/>
      <c r="N28" s="5"/>
      <c r="O28" s="5"/>
      <c r="P28" s="7"/>
      <c r="Q28" s="8"/>
      <c r="R28" s="8"/>
      <c r="S28" s="7"/>
      <c r="T28" s="8"/>
      <c r="U28" s="8"/>
    </row>
    <row r="29" spans="2:21" ht="13.15" customHeight="1" x14ac:dyDescent="0.15">
      <c r="B29" s="5"/>
      <c r="C29" s="184" t="s">
        <v>46</v>
      </c>
      <c r="E29" s="14"/>
      <c r="F29" s="5"/>
      <c r="G29" s="51">
        <f>番号5</f>
        <v>0</v>
      </c>
      <c r="H29" s="5"/>
      <c r="I29" s="5"/>
      <c r="J29" s="184" t="s">
        <v>46</v>
      </c>
      <c r="L29" s="6"/>
      <c r="M29" s="5"/>
      <c r="N29" s="51">
        <f>番号6</f>
        <v>0</v>
      </c>
      <c r="O29" s="5"/>
      <c r="P29" s="8"/>
      <c r="Q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9" s="8"/>
      <c r="S29" s="8"/>
      <c r="T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9" s="8"/>
    </row>
    <row r="30" spans="2:21" ht="23.25" customHeight="1" x14ac:dyDescent="0.2">
      <c r="B30" s="5"/>
      <c r="C30" s="185"/>
      <c r="E30" s="177" t="s">
        <v>34</v>
      </c>
      <c r="F30" s="177"/>
      <c r="G30" s="177"/>
      <c r="H30" s="5"/>
      <c r="I30" s="5"/>
      <c r="J30" s="185"/>
      <c r="L30" s="177" t="s">
        <v>34</v>
      </c>
      <c r="M30" s="177"/>
      <c r="N30" s="177"/>
      <c r="O30" s="5"/>
      <c r="P30" s="8"/>
      <c r="Q30" s="176"/>
      <c r="R30" s="8"/>
      <c r="S30" s="8"/>
      <c r="T30" s="176"/>
      <c r="U30" s="8"/>
    </row>
    <row r="31" spans="2:21" ht="13.15" customHeight="1" x14ac:dyDescent="0.15">
      <c r="B31" s="5"/>
      <c r="C31" s="185"/>
      <c r="E31" s="188">
        <f>業務種別</f>
        <v>0</v>
      </c>
      <c r="F31" s="188"/>
      <c r="G31" s="188"/>
      <c r="H31" s="5"/>
      <c r="I31" s="5"/>
      <c r="J31" s="185"/>
      <c r="L31" s="178">
        <f>業務種別</f>
        <v>0</v>
      </c>
      <c r="M31" s="178"/>
      <c r="N31" s="178"/>
      <c r="O31" s="5"/>
      <c r="P31" s="8"/>
      <c r="Q31" s="176"/>
      <c r="R31" s="8"/>
      <c r="S31" s="8"/>
      <c r="T31" s="176"/>
      <c r="U31" s="8"/>
    </row>
    <row r="32" spans="2:21" ht="10.9" customHeight="1" x14ac:dyDescent="0.15">
      <c r="B32" s="5"/>
      <c r="C32" s="185"/>
      <c r="E32" s="9" t="s">
        <v>21</v>
      </c>
      <c r="F32" s="180">
        <f>受注者</f>
        <v>0</v>
      </c>
      <c r="G32" s="180"/>
      <c r="H32" s="5"/>
      <c r="I32" s="5"/>
      <c r="J32" s="185"/>
      <c r="L32" s="9" t="s">
        <v>21</v>
      </c>
      <c r="M32" s="180">
        <f>受注者</f>
        <v>0</v>
      </c>
      <c r="N32" s="180"/>
      <c r="O32" s="5"/>
      <c r="P32" s="8"/>
      <c r="Q32" s="176"/>
      <c r="R32" s="8"/>
      <c r="S32" s="8"/>
      <c r="T32" s="176"/>
      <c r="U32" s="8"/>
    </row>
    <row r="33" spans="2:21" ht="10.9" customHeight="1" x14ac:dyDescent="0.15">
      <c r="B33" s="5"/>
      <c r="C33" s="185"/>
      <c r="E33" s="64" t="s">
        <v>66</v>
      </c>
      <c r="F33" s="187">
        <f>発行申請書!$AB$40</f>
        <v>0</v>
      </c>
      <c r="G33" s="180"/>
      <c r="H33" s="5"/>
      <c r="I33" s="5"/>
      <c r="J33" s="185"/>
      <c r="L33" s="64" t="s">
        <v>66</v>
      </c>
      <c r="M33" s="187">
        <f>発行申請書!$AB$40</f>
        <v>0</v>
      </c>
      <c r="N33" s="180"/>
      <c r="O33" s="5"/>
      <c r="P33" s="8"/>
      <c r="Q33" s="176"/>
      <c r="R33" s="8"/>
      <c r="S33" s="8"/>
      <c r="T33" s="176"/>
      <c r="U33" s="8"/>
    </row>
    <row r="34" spans="2:21" ht="10.9" customHeight="1" x14ac:dyDescent="0.15">
      <c r="B34" s="5"/>
      <c r="C34" s="185"/>
      <c r="E34" s="55" t="s">
        <v>23</v>
      </c>
      <c r="F34" s="183">
        <f>ふり5</f>
        <v>0</v>
      </c>
      <c r="G34" s="183"/>
      <c r="H34" s="5"/>
      <c r="I34" s="5"/>
      <c r="J34" s="185"/>
      <c r="L34" s="55" t="s">
        <v>23</v>
      </c>
      <c r="M34" s="183">
        <f>ふり6</f>
        <v>0</v>
      </c>
      <c r="N34" s="183"/>
      <c r="O34" s="5"/>
      <c r="P34" s="8"/>
      <c r="Q34" s="176"/>
      <c r="R34" s="8"/>
      <c r="S34" s="8"/>
      <c r="T34" s="176"/>
      <c r="U34" s="8"/>
    </row>
    <row r="35" spans="2:21" ht="10.9" customHeight="1" x14ac:dyDescent="0.15">
      <c r="B35" s="5"/>
      <c r="C35" s="186"/>
      <c r="E35" s="9" t="s">
        <v>35</v>
      </c>
      <c r="F35" s="180">
        <f>氏名5</f>
        <v>0</v>
      </c>
      <c r="G35" s="180"/>
      <c r="H35" s="5"/>
      <c r="I35" s="5"/>
      <c r="J35" s="186"/>
      <c r="L35" s="9" t="s">
        <v>35</v>
      </c>
      <c r="M35" s="180">
        <f>氏名6</f>
        <v>0</v>
      </c>
      <c r="N35" s="180"/>
      <c r="O35" s="5"/>
      <c r="P35" s="8"/>
      <c r="Q35" s="176"/>
      <c r="R35" s="8"/>
      <c r="S35" s="8"/>
      <c r="T35" s="176"/>
      <c r="U35" s="8"/>
    </row>
    <row r="36" spans="2:21" x14ac:dyDescent="0.15">
      <c r="B36" s="5"/>
      <c r="C36" s="181" t="s">
        <v>36</v>
      </c>
      <c r="D36" s="181"/>
      <c r="E36" s="181"/>
      <c r="F36" s="181"/>
      <c r="G36" s="181"/>
      <c r="H36" s="5"/>
      <c r="I36" s="5"/>
      <c r="J36" s="181" t="s">
        <v>36</v>
      </c>
      <c r="K36" s="181"/>
      <c r="L36" s="181"/>
      <c r="M36" s="181"/>
      <c r="N36" s="181"/>
      <c r="O36" s="5"/>
      <c r="P36" s="8"/>
      <c r="Q36" s="176"/>
      <c r="R36" s="8"/>
      <c r="S36" s="8"/>
      <c r="T36" s="176"/>
      <c r="U36" s="8"/>
    </row>
    <row r="37" spans="2:21" x14ac:dyDescent="0.15">
      <c r="B37" s="5"/>
      <c r="C37" s="11" t="s">
        <v>17</v>
      </c>
      <c r="D37" s="10" t="s">
        <v>37</v>
      </c>
      <c r="E37" s="179" t="str">
        <f>IF(発行年月日="","令和　年　月　日",発行年月日)</f>
        <v>令和　年　月　日</v>
      </c>
      <c r="F37" s="179"/>
      <c r="G37" s="12"/>
      <c r="H37" s="47"/>
      <c r="I37" s="47"/>
      <c r="J37" s="11" t="s">
        <v>17</v>
      </c>
      <c r="K37" s="10" t="s">
        <v>37</v>
      </c>
      <c r="L37" s="179" t="str">
        <f>IF(発行年月日="","令和　年　月　日",発行年月日)</f>
        <v>令和　年　月　日</v>
      </c>
      <c r="M37" s="179"/>
      <c r="N37" s="12"/>
      <c r="O37" s="5"/>
      <c r="P37" s="8"/>
      <c r="Q37" s="176"/>
      <c r="R37" s="8"/>
      <c r="S37" s="8"/>
      <c r="T37" s="176"/>
      <c r="U37" s="8"/>
    </row>
    <row r="38" spans="2:21" x14ac:dyDescent="0.15">
      <c r="B38" s="5"/>
      <c r="C38" s="11" t="s">
        <v>38</v>
      </c>
      <c r="D38" s="10" t="s">
        <v>37</v>
      </c>
      <c r="E38" s="179" t="str">
        <f>IF(有効期限="","令和　年　月　日",有効期限)</f>
        <v>令和　年　月　日</v>
      </c>
      <c r="F38" s="179"/>
      <c r="G38" s="12"/>
      <c r="H38" s="47"/>
      <c r="I38" s="47"/>
      <c r="J38" s="11" t="s">
        <v>38</v>
      </c>
      <c r="K38" s="10" t="s">
        <v>37</v>
      </c>
      <c r="L38" s="179" t="str">
        <f>IF(有効期限="","令和　年　月　日",有効期限)</f>
        <v>令和　年　月　日</v>
      </c>
      <c r="M38" s="179"/>
      <c r="N38" s="12"/>
      <c r="O38" s="5"/>
      <c r="P38" s="8"/>
      <c r="Q38" s="176"/>
      <c r="R38" s="8"/>
      <c r="S38" s="8"/>
      <c r="T38" s="176"/>
      <c r="U38" s="8"/>
    </row>
    <row r="39" spans="2:21" ht="20.25" customHeight="1" x14ac:dyDescent="0.2">
      <c r="B39" s="5"/>
      <c r="C39" s="182" t="s">
        <v>39</v>
      </c>
      <c r="D39" s="182"/>
      <c r="E39" s="182"/>
      <c r="F39" s="182"/>
      <c r="G39" s="13"/>
      <c r="H39" s="5"/>
      <c r="I39" s="5"/>
      <c r="J39" s="182" t="s">
        <v>39</v>
      </c>
      <c r="K39" s="182"/>
      <c r="L39" s="182"/>
      <c r="M39" s="182"/>
      <c r="N39" s="13"/>
      <c r="O39" s="5"/>
      <c r="P39" s="8"/>
      <c r="Q39" s="176"/>
      <c r="R39" s="8"/>
      <c r="S39" s="8"/>
      <c r="T39" s="176"/>
      <c r="U39" s="8"/>
    </row>
    <row r="40" spans="2:21" ht="9" customHeight="1" x14ac:dyDescent="0.15">
      <c r="B40" s="5"/>
      <c r="C40" s="5"/>
      <c r="D40" s="5"/>
      <c r="E40" s="6"/>
      <c r="F40" s="5"/>
      <c r="G40" s="5"/>
      <c r="H40" s="5"/>
      <c r="I40" s="5"/>
      <c r="J40" s="5"/>
      <c r="K40" s="5"/>
      <c r="L40" s="6"/>
      <c r="M40" s="5"/>
      <c r="N40" s="5"/>
      <c r="O40" s="5"/>
      <c r="P40" s="8"/>
      <c r="Q40" s="8"/>
      <c r="R40" s="8"/>
      <c r="S40" s="8"/>
      <c r="T40" s="8"/>
      <c r="U40" s="8"/>
    </row>
    <row r="41" spans="2:21" ht="9" customHeight="1" x14ac:dyDescent="0.15">
      <c r="B41" s="5"/>
      <c r="C41" s="5"/>
      <c r="D41" s="5"/>
      <c r="E41" s="6"/>
      <c r="F41" s="5"/>
      <c r="G41" s="5"/>
      <c r="H41" s="5"/>
      <c r="I41" s="5"/>
      <c r="J41" s="5"/>
      <c r="K41" s="5"/>
      <c r="L41" s="6"/>
      <c r="M41" s="5"/>
      <c r="N41" s="5"/>
      <c r="O41" s="5"/>
      <c r="P41" s="7"/>
      <c r="Q41" s="8"/>
      <c r="R41" s="8"/>
      <c r="S41" s="7"/>
      <c r="T41" s="8"/>
      <c r="U41" s="8"/>
    </row>
    <row r="42" spans="2:21" ht="13.5" customHeight="1" x14ac:dyDescent="0.15">
      <c r="B42" s="5"/>
      <c r="C42" s="184" t="s">
        <v>46</v>
      </c>
      <c r="E42" s="6"/>
      <c r="F42" s="5"/>
      <c r="G42" s="51">
        <f>番号7</f>
        <v>0</v>
      </c>
      <c r="H42" s="5"/>
      <c r="I42" s="5"/>
      <c r="J42" s="184" t="s">
        <v>46</v>
      </c>
      <c r="L42" s="6"/>
      <c r="M42" s="5"/>
      <c r="N42" s="51">
        <f>番号8</f>
        <v>0</v>
      </c>
      <c r="O42" s="5"/>
      <c r="P42" s="8"/>
      <c r="Q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42" s="8"/>
      <c r="S42" s="8"/>
      <c r="T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42" s="8"/>
    </row>
    <row r="43" spans="2:21" ht="23.25" customHeight="1" x14ac:dyDescent="0.2">
      <c r="B43" s="5"/>
      <c r="C43" s="185"/>
      <c r="E43" s="177" t="s">
        <v>34</v>
      </c>
      <c r="F43" s="177"/>
      <c r="G43" s="177"/>
      <c r="H43" s="5"/>
      <c r="I43" s="5"/>
      <c r="J43" s="185"/>
      <c r="L43" s="177" t="s">
        <v>34</v>
      </c>
      <c r="M43" s="177"/>
      <c r="N43" s="177"/>
      <c r="O43" s="5"/>
      <c r="P43" s="8"/>
      <c r="Q43" s="176"/>
      <c r="R43" s="8"/>
      <c r="S43" s="8"/>
      <c r="T43" s="176"/>
      <c r="U43" s="8"/>
    </row>
    <row r="44" spans="2:21" ht="13.5" customHeight="1" x14ac:dyDescent="0.15">
      <c r="B44" s="5"/>
      <c r="C44" s="185"/>
      <c r="E44" s="178">
        <f>業務種別</f>
        <v>0</v>
      </c>
      <c r="F44" s="178"/>
      <c r="G44" s="178"/>
      <c r="H44" s="5"/>
      <c r="I44" s="5"/>
      <c r="J44" s="185"/>
      <c r="L44" s="178">
        <f>業務種別</f>
        <v>0</v>
      </c>
      <c r="M44" s="178"/>
      <c r="N44" s="178"/>
      <c r="O44" s="5"/>
      <c r="P44" s="8"/>
      <c r="Q44" s="176"/>
      <c r="R44" s="8"/>
      <c r="S44" s="8"/>
      <c r="T44" s="176"/>
      <c r="U44" s="8"/>
    </row>
    <row r="45" spans="2:21" ht="10.9" customHeight="1" x14ac:dyDescent="0.15">
      <c r="B45" s="5"/>
      <c r="C45" s="185"/>
      <c r="E45" s="9" t="s">
        <v>21</v>
      </c>
      <c r="F45" s="180">
        <f>受注者</f>
        <v>0</v>
      </c>
      <c r="G45" s="180"/>
      <c r="H45" s="5"/>
      <c r="I45" s="5"/>
      <c r="J45" s="185"/>
      <c r="L45" s="9" t="s">
        <v>21</v>
      </c>
      <c r="M45" s="180">
        <f>受注者</f>
        <v>0</v>
      </c>
      <c r="N45" s="180"/>
      <c r="O45" s="5"/>
      <c r="P45" s="8"/>
      <c r="Q45" s="176"/>
      <c r="R45" s="8"/>
      <c r="S45" s="8"/>
      <c r="T45" s="176"/>
      <c r="U45" s="8"/>
    </row>
    <row r="46" spans="2:21" ht="10.9" customHeight="1" x14ac:dyDescent="0.15">
      <c r="B46" s="5"/>
      <c r="C46" s="185"/>
      <c r="E46" s="64" t="s">
        <v>66</v>
      </c>
      <c r="F46" s="187">
        <f>発行申請書!$AB$40</f>
        <v>0</v>
      </c>
      <c r="G46" s="180"/>
      <c r="H46" s="5"/>
      <c r="I46" s="5"/>
      <c r="J46" s="185"/>
      <c r="L46" s="64" t="s">
        <v>66</v>
      </c>
      <c r="M46" s="187">
        <f>発行申請書!$AB$40</f>
        <v>0</v>
      </c>
      <c r="N46" s="180"/>
      <c r="O46" s="5"/>
      <c r="P46" s="8"/>
      <c r="Q46" s="176"/>
      <c r="R46" s="8"/>
      <c r="S46" s="8"/>
      <c r="T46" s="176"/>
      <c r="U46" s="8"/>
    </row>
    <row r="47" spans="2:21" ht="10.9" customHeight="1" x14ac:dyDescent="0.15">
      <c r="B47" s="5"/>
      <c r="C47" s="185"/>
      <c r="E47" s="55" t="s">
        <v>23</v>
      </c>
      <c r="F47" s="183">
        <f>ふり7</f>
        <v>0</v>
      </c>
      <c r="G47" s="183"/>
      <c r="H47" s="5"/>
      <c r="I47" s="5"/>
      <c r="J47" s="185"/>
      <c r="L47" s="55" t="s">
        <v>23</v>
      </c>
      <c r="M47" s="183">
        <f>ふり8</f>
        <v>0</v>
      </c>
      <c r="N47" s="183"/>
      <c r="O47" s="5"/>
      <c r="P47" s="8"/>
      <c r="Q47" s="176"/>
      <c r="R47" s="8"/>
      <c r="S47" s="8"/>
      <c r="T47" s="176"/>
      <c r="U47" s="8"/>
    </row>
    <row r="48" spans="2:21" ht="10.9" customHeight="1" x14ac:dyDescent="0.15">
      <c r="B48" s="5"/>
      <c r="C48" s="186"/>
      <c r="E48" s="9" t="s">
        <v>35</v>
      </c>
      <c r="F48" s="180">
        <f>氏名7</f>
        <v>0</v>
      </c>
      <c r="G48" s="180"/>
      <c r="H48" s="5"/>
      <c r="I48" s="5"/>
      <c r="J48" s="186"/>
      <c r="L48" s="9" t="s">
        <v>35</v>
      </c>
      <c r="M48" s="180">
        <f>氏名8</f>
        <v>0</v>
      </c>
      <c r="N48" s="180"/>
      <c r="O48" s="5"/>
      <c r="P48" s="8"/>
      <c r="Q48" s="176"/>
      <c r="R48" s="8"/>
      <c r="S48" s="8"/>
      <c r="T48" s="176"/>
      <c r="U48" s="8"/>
    </row>
    <row r="49" spans="2:21" x14ac:dyDescent="0.15">
      <c r="B49" s="5"/>
      <c r="C49" s="181" t="s">
        <v>36</v>
      </c>
      <c r="D49" s="181"/>
      <c r="E49" s="181"/>
      <c r="F49" s="181"/>
      <c r="G49" s="181"/>
      <c r="H49" s="5"/>
      <c r="I49" s="5"/>
      <c r="J49" s="181" t="s">
        <v>36</v>
      </c>
      <c r="K49" s="181"/>
      <c r="L49" s="181"/>
      <c r="M49" s="181"/>
      <c r="N49" s="181"/>
      <c r="O49" s="5"/>
      <c r="P49" s="8"/>
      <c r="Q49" s="176"/>
      <c r="R49" s="8"/>
      <c r="S49" s="8"/>
      <c r="T49" s="176"/>
      <c r="U49" s="8"/>
    </row>
    <row r="50" spans="2:21" x14ac:dyDescent="0.15">
      <c r="B50" s="5"/>
      <c r="C50" s="11" t="s">
        <v>17</v>
      </c>
      <c r="D50" s="10" t="s">
        <v>37</v>
      </c>
      <c r="E50" s="179" t="str">
        <f>IF(発行年月日="","令和　年　月　日",発行年月日)</f>
        <v>令和　年　月　日</v>
      </c>
      <c r="F50" s="179"/>
      <c r="G50" s="12"/>
      <c r="H50" s="47"/>
      <c r="I50" s="47"/>
      <c r="J50" s="11" t="s">
        <v>17</v>
      </c>
      <c r="K50" s="10" t="s">
        <v>37</v>
      </c>
      <c r="L50" s="179" t="str">
        <f>IF(発行年月日="","令和　年　月　日",発行年月日)</f>
        <v>令和　年　月　日</v>
      </c>
      <c r="M50" s="179"/>
      <c r="N50" s="12"/>
      <c r="O50" s="5"/>
      <c r="P50" s="8"/>
      <c r="Q50" s="176"/>
      <c r="R50" s="8"/>
      <c r="S50" s="8"/>
      <c r="T50" s="176"/>
      <c r="U50" s="8"/>
    </row>
    <row r="51" spans="2:21" x14ac:dyDescent="0.15">
      <c r="B51" s="5"/>
      <c r="C51" s="11" t="s">
        <v>38</v>
      </c>
      <c r="D51" s="10" t="s">
        <v>37</v>
      </c>
      <c r="E51" s="179" t="str">
        <f>IF(有効期限="","令和　年　月　日",有効期限)</f>
        <v>令和　年　月　日</v>
      </c>
      <c r="F51" s="179"/>
      <c r="G51" s="12"/>
      <c r="H51" s="47"/>
      <c r="I51" s="47"/>
      <c r="J51" s="11" t="s">
        <v>38</v>
      </c>
      <c r="K51" s="10" t="s">
        <v>37</v>
      </c>
      <c r="L51" s="179" t="str">
        <f>IF(有効期限="","令和　年　月　日",有効期限)</f>
        <v>令和　年　月　日</v>
      </c>
      <c r="M51" s="179"/>
      <c r="N51" s="12"/>
      <c r="O51" s="5"/>
      <c r="P51" s="8"/>
      <c r="Q51" s="176"/>
      <c r="R51" s="8"/>
      <c r="S51" s="8"/>
      <c r="T51" s="176"/>
      <c r="U51" s="8"/>
    </row>
    <row r="52" spans="2:21" ht="20.25" customHeight="1" x14ac:dyDescent="0.2">
      <c r="B52" s="5"/>
      <c r="C52" s="182" t="s">
        <v>39</v>
      </c>
      <c r="D52" s="182"/>
      <c r="E52" s="182"/>
      <c r="F52" s="182"/>
      <c r="G52" s="13"/>
      <c r="H52" s="5"/>
      <c r="I52" s="5"/>
      <c r="J52" s="182" t="s">
        <v>39</v>
      </c>
      <c r="K52" s="182"/>
      <c r="L52" s="182"/>
      <c r="M52" s="182"/>
      <c r="N52" s="13"/>
      <c r="O52" s="5"/>
      <c r="P52" s="8"/>
      <c r="Q52" s="176"/>
      <c r="R52" s="8"/>
      <c r="S52" s="8"/>
      <c r="T52" s="176"/>
      <c r="U52" s="8"/>
    </row>
    <row r="53" spans="2:21" ht="9" customHeight="1" x14ac:dyDescent="0.15">
      <c r="B53" s="5"/>
      <c r="C53" s="5"/>
      <c r="D53" s="5"/>
      <c r="E53" s="6"/>
      <c r="F53" s="5"/>
      <c r="G53" s="5"/>
      <c r="H53" s="5"/>
      <c r="I53" s="5"/>
      <c r="J53" s="5"/>
      <c r="K53" s="5"/>
      <c r="L53" s="6"/>
      <c r="M53" s="5"/>
      <c r="N53" s="5"/>
      <c r="O53" s="5"/>
      <c r="P53" s="8"/>
      <c r="Q53" s="8"/>
      <c r="R53" s="8"/>
      <c r="S53" s="8"/>
      <c r="T53" s="8"/>
      <c r="U53" s="8"/>
    </row>
    <row r="54" spans="2:21" ht="9" customHeight="1" x14ac:dyDescent="0.15">
      <c r="B54" s="5"/>
      <c r="C54" s="5"/>
      <c r="D54" s="5"/>
      <c r="E54" s="6"/>
      <c r="F54" s="5"/>
      <c r="G54" s="5"/>
      <c r="H54" s="5"/>
      <c r="I54" s="5"/>
      <c r="J54" s="5"/>
      <c r="K54" s="5"/>
      <c r="L54" s="6"/>
      <c r="M54" s="5"/>
      <c r="N54" s="5"/>
      <c r="O54" s="5"/>
      <c r="P54" s="7"/>
      <c r="Q54" s="8"/>
      <c r="R54" s="8"/>
      <c r="S54" s="7"/>
      <c r="T54" s="8"/>
      <c r="U54" s="8"/>
    </row>
    <row r="55" spans="2:21" ht="13.5" customHeight="1" x14ac:dyDescent="0.15">
      <c r="B55" s="5"/>
      <c r="C55" s="184" t="s">
        <v>46</v>
      </c>
      <c r="E55" s="15"/>
      <c r="F55" s="5"/>
      <c r="G55" s="51">
        <f>番号9</f>
        <v>0</v>
      </c>
      <c r="H55" s="5"/>
      <c r="I55" s="15"/>
      <c r="J55" s="184" t="s">
        <v>46</v>
      </c>
      <c r="L55" s="15"/>
      <c r="M55" s="5"/>
      <c r="N55" s="51">
        <f>番号10</f>
        <v>0</v>
      </c>
      <c r="O55" s="5"/>
      <c r="P55" s="8"/>
      <c r="Q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5" s="8"/>
      <c r="S55" s="8"/>
      <c r="T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5" s="8"/>
    </row>
    <row r="56" spans="2:21" ht="23.25" customHeight="1" x14ac:dyDescent="0.2">
      <c r="B56" s="5"/>
      <c r="C56" s="185"/>
      <c r="E56" s="177" t="s">
        <v>34</v>
      </c>
      <c r="F56" s="177"/>
      <c r="G56" s="177"/>
      <c r="H56" s="5"/>
      <c r="I56" s="15"/>
      <c r="J56" s="185"/>
      <c r="L56" s="177" t="s">
        <v>34</v>
      </c>
      <c r="M56" s="177"/>
      <c r="N56" s="177"/>
      <c r="O56" s="5"/>
      <c r="P56" s="8"/>
      <c r="Q56" s="176"/>
      <c r="R56" s="8"/>
      <c r="S56" s="8"/>
      <c r="T56" s="176"/>
      <c r="U56" s="8"/>
    </row>
    <row r="57" spans="2:21" ht="13.5" customHeight="1" x14ac:dyDescent="0.15">
      <c r="B57" s="5"/>
      <c r="C57" s="185"/>
      <c r="E57" s="178">
        <f>業務種別</f>
        <v>0</v>
      </c>
      <c r="F57" s="178"/>
      <c r="G57" s="178"/>
      <c r="H57" s="5"/>
      <c r="I57" s="15"/>
      <c r="J57" s="185"/>
      <c r="L57" s="178">
        <f>業務種別</f>
        <v>0</v>
      </c>
      <c r="M57" s="178"/>
      <c r="N57" s="178"/>
      <c r="O57" s="5"/>
      <c r="P57" s="8"/>
      <c r="Q57" s="176"/>
      <c r="R57" s="8"/>
      <c r="S57" s="8"/>
      <c r="T57" s="176"/>
      <c r="U57" s="8"/>
    </row>
    <row r="58" spans="2:21" ht="10.9" customHeight="1" x14ac:dyDescent="0.15">
      <c r="B58" s="5"/>
      <c r="C58" s="185"/>
      <c r="E58" s="9" t="s">
        <v>21</v>
      </c>
      <c r="F58" s="180">
        <f>受注者</f>
        <v>0</v>
      </c>
      <c r="G58" s="180"/>
      <c r="H58" s="5"/>
      <c r="I58" s="15"/>
      <c r="J58" s="185"/>
      <c r="L58" s="9" t="s">
        <v>21</v>
      </c>
      <c r="M58" s="180">
        <f>受注者</f>
        <v>0</v>
      </c>
      <c r="N58" s="180"/>
      <c r="O58" s="5"/>
      <c r="P58" s="8"/>
      <c r="Q58" s="176"/>
      <c r="R58" s="8"/>
      <c r="S58" s="8"/>
      <c r="T58" s="176"/>
      <c r="U58" s="8"/>
    </row>
    <row r="59" spans="2:21" ht="10.9" customHeight="1" x14ac:dyDescent="0.15">
      <c r="B59" s="5"/>
      <c r="C59" s="185"/>
      <c r="E59" s="64" t="s">
        <v>66</v>
      </c>
      <c r="F59" s="187">
        <f>発行申請書!$AB$40</f>
        <v>0</v>
      </c>
      <c r="G59" s="180"/>
      <c r="H59" s="5"/>
      <c r="I59" s="15"/>
      <c r="J59" s="185"/>
      <c r="L59" s="64" t="s">
        <v>66</v>
      </c>
      <c r="M59" s="187">
        <f>発行申請書!$AB$40</f>
        <v>0</v>
      </c>
      <c r="N59" s="180"/>
      <c r="O59" s="5"/>
      <c r="P59" s="8"/>
      <c r="Q59" s="176"/>
      <c r="R59" s="8"/>
      <c r="S59" s="8"/>
      <c r="T59" s="176"/>
      <c r="U59" s="8"/>
    </row>
    <row r="60" spans="2:21" ht="10.9" customHeight="1" x14ac:dyDescent="0.15">
      <c r="B60" s="5"/>
      <c r="C60" s="185"/>
      <c r="E60" s="55" t="s">
        <v>23</v>
      </c>
      <c r="F60" s="183">
        <f>ふり9</f>
        <v>0</v>
      </c>
      <c r="G60" s="183"/>
      <c r="H60" s="5"/>
      <c r="I60" s="15"/>
      <c r="J60" s="185"/>
      <c r="L60" s="55" t="s">
        <v>23</v>
      </c>
      <c r="M60" s="183">
        <f>ふり10</f>
        <v>0</v>
      </c>
      <c r="N60" s="183"/>
      <c r="O60" s="5"/>
      <c r="P60" s="8"/>
      <c r="Q60" s="176"/>
      <c r="R60" s="8"/>
      <c r="S60" s="8"/>
      <c r="T60" s="176"/>
      <c r="U60" s="8"/>
    </row>
    <row r="61" spans="2:21" ht="10.9" customHeight="1" x14ac:dyDescent="0.15">
      <c r="B61" s="5"/>
      <c r="C61" s="186"/>
      <c r="E61" s="9" t="s">
        <v>35</v>
      </c>
      <c r="F61" s="180">
        <f>氏名9</f>
        <v>0</v>
      </c>
      <c r="G61" s="180"/>
      <c r="H61" s="5"/>
      <c r="I61" s="15"/>
      <c r="J61" s="186"/>
      <c r="L61" s="9" t="s">
        <v>35</v>
      </c>
      <c r="M61" s="180">
        <f>氏名10</f>
        <v>0</v>
      </c>
      <c r="N61" s="180"/>
      <c r="O61" s="5"/>
      <c r="P61" s="8"/>
      <c r="Q61" s="176"/>
      <c r="R61" s="8"/>
      <c r="S61" s="8"/>
      <c r="T61" s="176"/>
      <c r="U61" s="8"/>
    </row>
    <row r="62" spans="2:21" x14ac:dyDescent="0.15">
      <c r="B62" s="5"/>
      <c r="C62" s="181" t="s">
        <v>36</v>
      </c>
      <c r="D62" s="181"/>
      <c r="E62" s="181"/>
      <c r="F62" s="181"/>
      <c r="G62" s="181"/>
      <c r="H62" s="5"/>
      <c r="I62" s="5"/>
      <c r="J62" s="181" t="s">
        <v>36</v>
      </c>
      <c r="K62" s="181"/>
      <c r="L62" s="181"/>
      <c r="M62" s="181"/>
      <c r="N62" s="181"/>
      <c r="O62" s="5"/>
      <c r="P62" s="8"/>
      <c r="Q62" s="176"/>
      <c r="R62" s="8"/>
      <c r="S62" s="8"/>
      <c r="T62" s="176"/>
      <c r="U62" s="8"/>
    </row>
    <row r="63" spans="2:21" x14ac:dyDescent="0.15">
      <c r="B63" s="5"/>
      <c r="C63" s="11" t="s">
        <v>17</v>
      </c>
      <c r="D63" s="10" t="s">
        <v>37</v>
      </c>
      <c r="E63" s="179" t="str">
        <f>IF(発行年月日="","令和　年　月　日",発行年月日)</f>
        <v>令和　年　月　日</v>
      </c>
      <c r="F63" s="179"/>
      <c r="G63" s="12"/>
      <c r="H63" s="47"/>
      <c r="I63" s="47"/>
      <c r="J63" s="11" t="s">
        <v>17</v>
      </c>
      <c r="K63" s="10" t="s">
        <v>37</v>
      </c>
      <c r="L63" s="179" t="str">
        <f>IF(発行年月日="","令和　年　月　日",発行年月日)</f>
        <v>令和　年　月　日</v>
      </c>
      <c r="M63" s="179"/>
      <c r="N63" s="12"/>
      <c r="O63" s="5"/>
      <c r="P63" s="8"/>
      <c r="Q63" s="176"/>
      <c r="R63" s="8"/>
      <c r="S63" s="8"/>
      <c r="T63" s="176"/>
      <c r="U63" s="8"/>
    </row>
    <row r="64" spans="2:21" x14ac:dyDescent="0.15">
      <c r="B64" s="5"/>
      <c r="C64" s="11" t="s">
        <v>38</v>
      </c>
      <c r="D64" s="10" t="s">
        <v>37</v>
      </c>
      <c r="E64" s="179" t="str">
        <f>IF(有効期限="","令和　年　月　日",有効期限)</f>
        <v>令和　年　月　日</v>
      </c>
      <c r="F64" s="179"/>
      <c r="G64" s="12"/>
      <c r="H64" s="47"/>
      <c r="I64" s="47"/>
      <c r="J64" s="11" t="s">
        <v>38</v>
      </c>
      <c r="K64" s="10" t="s">
        <v>37</v>
      </c>
      <c r="L64" s="179" t="str">
        <f>IF(有効期限="","令和　年　月　日",有効期限)</f>
        <v>令和　年　月　日</v>
      </c>
      <c r="M64" s="179"/>
      <c r="N64" s="12"/>
      <c r="O64" s="5"/>
      <c r="P64" s="8"/>
      <c r="Q64" s="176"/>
      <c r="R64" s="8"/>
      <c r="S64" s="8"/>
      <c r="T64" s="176"/>
      <c r="U64" s="8"/>
    </row>
    <row r="65" spans="2:21" ht="20.25" customHeight="1" x14ac:dyDescent="0.2">
      <c r="B65" s="5"/>
      <c r="C65" s="182" t="s">
        <v>39</v>
      </c>
      <c r="D65" s="182"/>
      <c r="E65" s="182"/>
      <c r="F65" s="182"/>
      <c r="G65" s="13"/>
      <c r="H65" s="5"/>
      <c r="I65" s="5"/>
      <c r="J65" s="182" t="s">
        <v>39</v>
      </c>
      <c r="K65" s="182"/>
      <c r="L65" s="182"/>
      <c r="M65" s="182"/>
      <c r="N65" s="13"/>
      <c r="O65" s="5"/>
      <c r="P65" s="8"/>
      <c r="Q65" s="176"/>
      <c r="R65" s="8"/>
      <c r="S65" s="8"/>
      <c r="T65" s="176"/>
      <c r="U65" s="8"/>
    </row>
    <row r="66" spans="2:21" ht="9" customHeight="1" x14ac:dyDescent="0.15">
      <c r="B66" s="5"/>
      <c r="C66" s="5"/>
      <c r="D66" s="5"/>
      <c r="E66" s="6"/>
      <c r="F66" s="5"/>
      <c r="G66" s="5"/>
      <c r="H66" s="5"/>
      <c r="I66" s="5"/>
      <c r="J66" s="5"/>
      <c r="K66" s="5"/>
      <c r="L66" s="6"/>
      <c r="M66" s="5"/>
      <c r="N66" s="5"/>
      <c r="O66" s="5"/>
      <c r="P66" s="8"/>
      <c r="Q66" s="8"/>
      <c r="R66" s="8"/>
      <c r="S66" s="8"/>
      <c r="T66" s="8"/>
      <c r="U66" s="8"/>
    </row>
    <row r="69" spans="2:21" x14ac:dyDescent="0.15">
      <c r="B69" s="4"/>
      <c r="C69" s="4"/>
      <c r="D69" s="4"/>
    </row>
    <row r="70" spans="2:21" x14ac:dyDescent="0.15">
      <c r="B70" s="4"/>
      <c r="C70" s="45"/>
      <c r="D70" s="4"/>
    </row>
    <row r="71" spans="2:21" x14ac:dyDescent="0.15">
      <c r="B71" s="4"/>
      <c r="C71" s="45"/>
      <c r="D71" s="4"/>
    </row>
    <row r="72" spans="2:21" x14ac:dyDescent="0.15">
      <c r="B72" s="4"/>
      <c r="C72" s="45"/>
      <c r="D72" s="4"/>
    </row>
    <row r="73" spans="2:21" x14ac:dyDescent="0.15">
      <c r="B73" s="4"/>
      <c r="C73" s="45"/>
      <c r="D73" s="4"/>
    </row>
    <row r="74" spans="2:21" x14ac:dyDescent="0.15">
      <c r="B74" s="4"/>
      <c r="C74" s="45"/>
      <c r="D74" s="4"/>
    </row>
    <row r="75" spans="2:21" x14ac:dyDescent="0.15">
      <c r="B75" s="4"/>
      <c r="C75" s="45"/>
      <c r="D75" s="4"/>
    </row>
    <row r="76" spans="2:21" x14ac:dyDescent="0.15">
      <c r="B76" s="4"/>
      <c r="C76" s="4"/>
      <c r="D76" s="4"/>
    </row>
  </sheetData>
  <sheetProtection selectLockedCells="1"/>
  <protectedRanges>
    <protectedRange sqref="C3 J3 C16 J16 C29 J29 C42 J42 C55 J55" name="従事者証画像貼付枠"/>
  </protectedRanges>
  <mergeCells count="120">
    <mergeCell ref="F33:G33"/>
    <mergeCell ref="M33:N33"/>
    <mergeCell ref="F46:G46"/>
    <mergeCell ref="M46:N46"/>
    <mergeCell ref="F59:G59"/>
    <mergeCell ref="M59:N59"/>
    <mergeCell ref="C65:F65"/>
    <mergeCell ref="J65:M65"/>
    <mergeCell ref="C55:C61"/>
    <mergeCell ref="J55:J61"/>
    <mergeCell ref="F61:G61"/>
    <mergeCell ref="E63:F63"/>
    <mergeCell ref="E64:F64"/>
    <mergeCell ref="L63:M63"/>
    <mergeCell ref="L64:M64"/>
    <mergeCell ref="M61:N61"/>
    <mergeCell ref="C62:G62"/>
    <mergeCell ref="J62:N62"/>
    <mergeCell ref="L38:M38"/>
    <mergeCell ref="J42:J48"/>
    <mergeCell ref="F48:G48"/>
    <mergeCell ref="M48:N48"/>
    <mergeCell ref="Q55:Q65"/>
    <mergeCell ref="T42:T52"/>
    <mergeCell ref="E43:G43"/>
    <mergeCell ref="L43:N43"/>
    <mergeCell ref="E44:G44"/>
    <mergeCell ref="L44:N44"/>
    <mergeCell ref="F45:G45"/>
    <mergeCell ref="M45:N45"/>
    <mergeCell ref="F47:G47"/>
    <mergeCell ref="M47:N47"/>
    <mergeCell ref="C49:G49"/>
    <mergeCell ref="J49:N49"/>
    <mergeCell ref="C52:F52"/>
    <mergeCell ref="J52:M52"/>
    <mergeCell ref="C42:C48"/>
    <mergeCell ref="T55:T65"/>
    <mergeCell ref="E56:G56"/>
    <mergeCell ref="L56:N56"/>
    <mergeCell ref="E57:G57"/>
    <mergeCell ref="L57:N57"/>
    <mergeCell ref="F58:G58"/>
    <mergeCell ref="M58:N58"/>
    <mergeCell ref="F60:G60"/>
    <mergeCell ref="M60:N60"/>
    <mergeCell ref="Q42:Q52"/>
    <mergeCell ref="T29:T39"/>
    <mergeCell ref="E30:G30"/>
    <mergeCell ref="L30:N30"/>
    <mergeCell ref="E31:G31"/>
    <mergeCell ref="L31:N31"/>
    <mergeCell ref="F32:G32"/>
    <mergeCell ref="M32:N32"/>
    <mergeCell ref="F34:G34"/>
    <mergeCell ref="M34:N34"/>
    <mergeCell ref="C36:G36"/>
    <mergeCell ref="J36:N36"/>
    <mergeCell ref="C39:F39"/>
    <mergeCell ref="C29:C35"/>
    <mergeCell ref="J29:J35"/>
    <mergeCell ref="F35:G35"/>
    <mergeCell ref="M35:N35"/>
    <mergeCell ref="E37:F37"/>
    <mergeCell ref="E38:F38"/>
    <mergeCell ref="E50:F50"/>
    <mergeCell ref="E51:F51"/>
    <mergeCell ref="L50:M50"/>
    <mergeCell ref="L51:M51"/>
    <mergeCell ref="L37:M37"/>
    <mergeCell ref="J3:J9"/>
    <mergeCell ref="C13:F13"/>
    <mergeCell ref="F7:G7"/>
    <mergeCell ref="M7:N7"/>
    <mergeCell ref="F20:G20"/>
    <mergeCell ref="M20:N20"/>
    <mergeCell ref="E11:F11"/>
    <mergeCell ref="E12:F12"/>
    <mergeCell ref="L11:M11"/>
    <mergeCell ref="L12:M12"/>
    <mergeCell ref="C16:C22"/>
    <mergeCell ref="J16:J22"/>
    <mergeCell ref="Q29:Q39"/>
    <mergeCell ref="J13:M13"/>
    <mergeCell ref="J39:M39"/>
    <mergeCell ref="T3:T13"/>
    <mergeCell ref="E4:G4"/>
    <mergeCell ref="L4:N4"/>
    <mergeCell ref="E5:G5"/>
    <mergeCell ref="L5:N5"/>
    <mergeCell ref="F6:G6"/>
    <mergeCell ref="M6:N6"/>
    <mergeCell ref="F8:G8"/>
    <mergeCell ref="M8:N8"/>
    <mergeCell ref="F9:G9"/>
    <mergeCell ref="M9:N9"/>
    <mergeCell ref="C10:G10"/>
    <mergeCell ref="J10:N10"/>
    <mergeCell ref="C3:C9"/>
    <mergeCell ref="Q16:Q26"/>
    <mergeCell ref="Q3:Q13"/>
    <mergeCell ref="F19:G19"/>
    <mergeCell ref="M19:N19"/>
    <mergeCell ref="F21:G21"/>
    <mergeCell ref="M21:N21"/>
    <mergeCell ref="F22:G22"/>
    <mergeCell ref="T16:T26"/>
    <mergeCell ref="E17:G17"/>
    <mergeCell ref="L17:N17"/>
    <mergeCell ref="E18:G18"/>
    <mergeCell ref="L18:N18"/>
    <mergeCell ref="E25:F25"/>
    <mergeCell ref="L25:M25"/>
    <mergeCell ref="M22:N22"/>
    <mergeCell ref="C23:G23"/>
    <mergeCell ref="J23:N23"/>
    <mergeCell ref="C26:F26"/>
    <mergeCell ref="J26:M26"/>
    <mergeCell ref="E24:F24"/>
    <mergeCell ref="L24:M24"/>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6A13-5BE6-4CE0-BC17-CA337E4C352B}">
  <dimension ref="B1:U76"/>
  <sheetViews>
    <sheetView showGridLines="0" showZeros="0" view="pageBreakPreview" zoomScaleNormal="100" zoomScaleSheetLayoutView="100" workbookViewId="0">
      <selection activeCell="F7" sqref="F7:G7"/>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41</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84" t="s">
        <v>46</v>
      </c>
      <c r="E3" s="6"/>
      <c r="F3" s="5"/>
      <c r="G3" s="51">
        <f>番号11</f>
        <v>0</v>
      </c>
      <c r="H3" s="5"/>
      <c r="I3" s="5"/>
      <c r="J3" s="184" t="s">
        <v>46</v>
      </c>
      <c r="L3" s="6"/>
      <c r="M3" s="5"/>
      <c r="N3" s="51">
        <f>番号12</f>
        <v>0</v>
      </c>
      <c r="O3" s="5"/>
      <c r="P3" s="8"/>
      <c r="Q3" s="175" t="s">
        <v>43</v>
      </c>
      <c r="R3" s="8"/>
      <c r="S3" s="8"/>
      <c r="T3"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85"/>
      <c r="E4" s="177" t="s">
        <v>34</v>
      </c>
      <c r="F4" s="177"/>
      <c r="G4" s="177"/>
      <c r="H4" s="5"/>
      <c r="I4" s="5"/>
      <c r="J4" s="185"/>
      <c r="L4" s="177" t="s">
        <v>34</v>
      </c>
      <c r="M4" s="177"/>
      <c r="N4" s="177"/>
      <c r="O4" s="5"/>
      <c r="P4" s="8"/>
      <c r="Q4" s="176"/>
      <c r="R4" s="8"/>
      <c r="S4" s="8"/>
      <c r="T4" s="176"/>
      <c r="U4" s="8"/>
    </row>
    <row r="5" spans="2:21" ht="13.5" customHeight="1" x14ac:dyDescent="0.15">
      <c r="C5" s="185"/>
      <c r="E5" s="178">
        <f>業務種別</f>
        <v>0</v>
      </c>
      <c r="F5" s="178"/>
      <c r="G5" s="178"/>
      <c r="H5" s="5"/>
      <c r="I5" s="5"/>
      <c r="J5" s="185"/>
      <c r="L5" s="178">
        <f>業務種別</f>
        <v>0</v>
      </c>
      <c r="M5" s="178"/>
      <c r="N5" s="178"/>
      <c r="O5" s="5"/>
      <c r="P5" s="8"/>
      <c r="Q5" s="176"/>
      <c r="R5" s="8"/>
      <c r="S5" s="8"/>
      <c r="T5" s="176"/>
      <c r="U5" s="8"/>
    </row>
    <row r="6" spans="2:21" ht="10.9" customHeight="1" x14ac:dyDescent="0.15">
      <c r="C6" s="185"/>
      <c r="E6" s="9" t="s">
        <v>21</v>
      </c>
      <c r="F6" s="180">
        <f>受注者</f>
        <v>0</v>
      </c>
      <c r="G6" s="180"/>
      <c r="H6" s="5"/>
      <c r="I6" s="5"/>
      <c r="J6" s="185"/>
      <c r="L6" s="9" t="s">
        <v>21</v>
      </c>
      <c r="M6" s="180">
        <f>受注者</f>
        <v>0</v>
      </c>
      <c r="N6" s="180"/>
      <c r="O6" s="5"/>
      <c r="P6" s="8"/>
      <c r="Q6" s="176"/>
      <c r="R6" s="8"/>
      <c r="S6" s="8"/>
      <c r="T6" s="176"/>
      <c r="U6" s="8"/>
    </row>
    <row r="7" spans="2:21" ht="10.9" customHeight="1" x14ac:dyDescent="0.15">
      <c r="C7" s="185"/>
      <c r="E7" s="64" t="s">
        <v>66</v>
      </c>
      <c r="F7" s="187">
        <f>発行申請書!$AB$40</f>
        <v>0</v>
      </c>
      <c r="G7" s="180"/>
      <c r="H7" s="5"/>
      <c r="I7" s="5"/>
      <c r="J7" s="185"/>
      <c r="L7" s="64" t="s">
        <v>66</v>
      </c>
      <c r="M7" s="187">
        <f>発行申請書!$AB$40</f>
        <v>0</v>
      </c>
      <c r="N7" s="180"/>
      <c r="O7" s="5"/>
      <c r="P7" s="8"/>
      <c r="Q7" s="176"/>
      <c r="R7" s="8"/>
      <c r="S7" s="8"/>
      <c r="T7" s="176"/>
      <c r="U7" s="8"/>
    </row>
    <row r="8" spans="2:21" ht="10.9" customHeight="1" x14ac:dyDescent="0.15">
      <c r="C8" s="185"/>
      <c r="E8" s="55" t="s">
        <v>23</v>
      </c>
      <c r="F8" s="183">
        <f>ふり11</f>
        <v>0</v>
      </c>
      <c r="G8" s="183"/>
      <c r="H8" s="5"/>
      <c r="I8" s="5"/>
      <c r="J8" s="185"/>
      <c r="L8" s="55" t="s">
        <v>23</v>
      </c>
      <c r="M8" s="183">
        <f>ふり12</f>
        <v>0</v>
      </c>
      <c r="N8" s="183"/>
      <c r="O8" s="5"/>
      <c r="P8" s="8"/>
      <c r="Q8" s="176"/>
      <c r="R8" s="8"/>
      <c r="S8" s="8"/>
      <c r="T8" s="176"/>
      <c r="U8" s="8"/>
    </row>
    <row r="9" spans="2:21" ht="10.9" customHeight="1" x14ac:dyDescent="0.15">
      <c r="C9" s="186"/>
      <c r="E9" s="9" t="s">
        <v>35</v>
      </c>
      <c r="F9" s="180">
        <f>氏名11</f>
        <v>0</v>
      </c>
      <c r="G9" s="180"/>
      <c r="H9" s="5"/>
      <c r="I9" s="5"/>
      <c r="J9" s="186"/>
      <c r="L9" s="9" t="s">
        <v>35</v>
      </c>
      <c r="M9" s="180">
        <f>氏名12</f>
        <v>0</v>
      </c>
      <c r="N9" s="180"/>
      <c r="O9" s="5"/>
      <c r="P9" s="8"/>
      <c r="Q9" s="176"/>
      <c r="R9" s="8"/>
      <c r="S9" s="8"/>
      <c r="T9" s="176"/>
      <c r="U9" s="8"/>
    </row>
    <row r="10" spans="2:21" x14ac:dyDescent="0.15">
      <c r="B10" s="5"/>
      <c r="C10" s="181" t="s">
        <v>36</v>
      </c>
      <c r="D10" s="181"/>
      <c r="E10" s="181"/>
      <c r="F10" s="181"/>
      <c r="G10" s="181"/>
      <c r="H10" s="5"/>
      <c r="I10" s="5"/>
      <c r="J10" s="181" t="s">
        <v>36</v>
      </c>
      <c r="K10" s="181"/>
      <c r="L10" s="181"/>
      <c r="M10" s="181"/>
      <c r="N10" s="181"/>
      <c r="O10" s="5"/>
      <c r="P10" s="8"/>
      <c r="Q10" s="176"/>
      <c r="R10" s="8"/>
      <c r="S10" s="8"/>
      <c r="T10" s="176"/>
      <c r="U10" s="8"/>
    </row>
    <row r="11" spans="2:21" x14ac:dyDescent="0.15">
      <c r="B11" s="5"/>
      <c r="C11" s="11" t="s">
        <v>17</v>
      </c>
      <c r="D11" s="55" t="s">
        <v>37</v>
      </c>
      <c r="E11" s="179" t="str">
        <f>IF(発行年月日="","令和　年　月　日",発行年月日)</f>
        <v>令和　年　月　日</v>
      </c>
      <c r="F11" s="179"/>
      <c r="G11" s="12"/>
      <c r="H11" s="47"/>
      <c r="I11" s="47"/>
      <c r="J11" s="11" t="s">
        <v>17</v>
      </c>
      <c r="K11" s="55" t="s">
        <v>37</v>
      </c>
      <c r="L11" s="179" t="str">
        <f>IF(発行年月日="","令和　年　月　日",発行年月日)</f>
        <v>令和　年　月　日</v>
      </c>
      <c r="M11" s="179"/>
      <c r="N11" s="12"/>
      <c r="O11" s="5"/>
      <c r="P11" s="8"/>
      <c r="Q11" s="176"/>
      <c r="R11" s="8"/>
      <c r="S11" s="8"/>
      <c r="T11" s="176"/>
      <c r="U11" s="8"/>
    </row>
    <row r="12" spans="2:21" x14ac:dyDescent="0.15">
      <c r="B12" s="5"/>
      <c r="C12" s="11" t="s">
        <v>38</v>
      </c>
      <c r="D12" s="55" t="s">
        <v>37</v>
      </c>
      <c r="E12" s="179" t="str">
        <f>IF(有効期限="","令和　年　月　日",有効期限)</f>
        <v>令和　年　月　日</v>
      </c>
      <c r="F12" s="179"/>
      <c r="G12" s="12"/>
      <c r="H12" s="47"/>
      <c r="I12" s="47"/>
      <c r="J12" s="11" t="s">
        <v>38</v>
      </c>
      <c r="K12" s="55" t="s">
        <v>37</v>
      </c>
      <c r="L12" s="179" t="str">
        <f>IF(有効期限="","令和　年　月　日",有効期限)</f>
        <v>令和　年　月　日</v>
      </c>
      <c r="M12" s="179"/>
      <c r="N12" s="12"/>
      <c r="O12" s="5"/>
      <c r="P12" s="8"/>
      <c r="Q12" s="176"/>
      <c r="R12" s="8"/>
      <c r="S12" s="8"/>
      <c r="T12" s="176"/>
      <c r="U12" s="8"/>
    </row>
    <row r="13" spans="2:21" ht="20.25" customHeight="1" x14ac:dyDescent="0.2">
      <c r="B13" s="5"/>
      <c r="C13" s="182" t="s">
        <v>39</v>
      </c>
      <c r="D13" s="182"/>
      <c r="E13" s="182"/>
      <c r="F13" s="182"/>
      <c r="G13" s="13"/>
      <c r="H13" s="5"/>
      <c r="I13" s="5"/>
      <c r="J13" s="182" t="s">
        <v>39</v>
      </c>
      <c r="K13" s="182"/>
      <c r="L13" s="182"/>
      <c r="M13" s="182"/>
      <c r="N13" s="13"/>
      <c r="O13" s="5"/>
      <c r="P13" s="8"/>
      <c r="Q13" s="176"/>
      <c r="R13" s="8"/>
      <c r="S13" s="8"/>
      <c r="T13" s="176"/>
      <c r="U13" s="8"/>
    </row>
    <row r="14" spans="2:21" ht="9" customHeight="1" x14ac:dyDescent="0.15">
      <c r="B14" s="5"/>
      <c r="C14" s="5"/>
      <c r="D14" s="5"/>
      <c r="E14" s="6"/>
      <c r="F14" s="5"/>
      <c r="G14" s="5"/>
      <c r="H14" s="5"/>
      <c r="I14" s="5"/>
      <c r="J14" s="5"/>
      <c r="K14" s="5"/>
      <c r="L14" s="6"/>
      <c r="M14" s="5"/>
      <c r="N14" s="5"/>
      <c r="O14" s="5"/>
      <c r="P14" s="8"/>
      <c r="Q14" s="8"/>
      <c r="R14" s="8"/>
      <c r="S14" s="8"/>
      <c r="T14" s="8"/>
      <c r="U14" s="8"/>
    </row>
    <row r="15" spans="2:21" ht="9" customHeight="1" x14ac:dyDescent="0.15">
      <c r="B15" s="5"/>
      <c r="C15" s="5"/>
      <c r="D15" s="5"/>
      <c r="E15" s="6"/>
      <c r="F15" s="5"/>
      <c r="G15" s="5"/>
      <c r="H15" s="5"/>
      <c r="I15" s="5"/>
      <c r="J15" s="5"/>
      <c r="K15" s="5"/>
      <c r="L15" s="6"/>
      <c r="M15" s="5"/>
      <c r="N15" s="5"/>
      <c r="O15" s="5"/>
      <c r="P15" s="7"/>
      <c r="Q15" s="8"/>
      <c r="R15" s="8"/>
      <c r="S15" s="7"/>
      <c r="T15" s="8"/>
      <c r="U15" s="8"/>
    </row>
    <row r="16" spans="2:21" ht="13.5" customHeight="1" x14ac:dyDescent="0.15">
      <c r="B16" s="5"/>
      <c r="C16" s="184" t="s">
        <v>46</v>
      </c>
      <c r="E16" s="6"/>
      <c r="F16" s="5"/>
      <c r="G16" s="51">
        <f>番号13</f>
        <v>0</v>
      </c>
      <c r="H16" s="5"/>
      <c r="I16" s="5"/>
      <c r="J16" s="184" t="s">
        <v>46</v>
      </c>
      <c r="L16" s="14"/>
      <c r="M16" s="5"/>
      <c r="N16" s="51">
        <f>番号14</f>
        <v>0</v>
      </c>
      <c r="O16" s="5"/>
      <c r="P16" s="8"/>
      <c r="Q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6" s="8"/>
      <c r="S16" s="8"/>
      <c r="T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6" s="8"/>
    </row>
    <row r="17" spans="2:21" ht="23.25" customHeight="1" x14ac:dyDescent="0.2">
      <c r="B17" s="5"/>
      <c r="C17" s="185"/>
      <c r="E17" s="177" t="s">
        <v>34</v>
      </c>
      <c r="F17" s="177"/>
      <c r="G17" s="177"/>
      <c r="H17" s="5"/>
      <c r="I17" s="5"/>
      <c r="J17" s="185"/>
      <c r="L17" s="177" t="s">
        <v>34</v>
      </c>
      <c r="M17" s="177"/>
      <c r="N17" s="177"/>
      <c r="O17" s="5"/>
      <c r="P17" s="8"/>
      <c r="Q17" s="176"/>
      <c r="R17" s="8"/>
      <c r="S17" s="8"/>
      <c r="T17" s="176"/>
      <c r="U17" s="8"/>
    </row>
    <row r="18" spans="2:21" ht="13.15" customHeight="1" x14ac:dyDescent="0.15">
      <c r="B18" s="5"/>
      <c r="C18" s="185"/>
      <c r="E18" s="178">
        <f>業務種別</f>
        <v>0</v>
      </c>
      <c r="F18" s="178"/>
      <c r="G18" s="178"/>
      <c r="H18" s="5"/>
      <c r="I18" s="5"/>
      <c r="J18" s="185"/>
      <c r="L18" s="178">
        <f>業務種別</f>
        <v>0</v>
      </c>
      <c r="M18" s="178"/>
      <c r="N18" s="178"/>
      <c r="O18" s="5"/>
      <c r="P18" s="8"/>
      <c r="Q18" s="176"/>
      <c r="R18" s="8"/>
      <c r="S18" s="8"/>
      <c r="T18" s="176"/>
      <c r="U18" s="8"/>
    </row>
    <row r="19" spans="2:21" ht="10.9" customHeight="1" x14ac:dyDescent="0.15">
      <c r="B19" s="5"/>
      <c r="C19" s="185"/>
      <c r="E19" s="9" t="s">
        <v>21</v>
      </c>
      <c r="F19" s="180">
        <f>受注者</f>
        <v>0</v>
      </c>
      <c r="G19" s="180"/>
      <c r="H19" s="5"/>
      <c r="I19" s="5"/>
      <c r="J19" s="185"/>
      <c r="L19" s="9" t="s">
        <v>21</v>
      </c>
      <c r="M19" s="180">
        <f>受注者</f>
        <v>0</v>
      </c>
      <c r="N19" s="180"/>
      <c r="O19" s="5"/>
      <c r="P19" s="8"/>
      <c r="Q19" s="176"/>
      <c r="R19" s="8"/>
      <c r="S19" s="8"/>
      <c r="T19" s="176"/>
      <c r="U19" s="8"/>
    </row>
    <row r="20" spans="2:21" ht="10.9" customHeight="1" x14ac:dyDescent="0.15">
      <c r="B20" s="5"/>
      <c r="C20" s="185"/>
      <c r="E20" s="64" t="s">
        <v>66</v>
      </c>
      <c r="F20" s="187">
        <f>発行申請書!$AB$40</f>
        <v>0</v>
      </c>
      <c r="G20" s="180"/>
      <c r="H20" s="5"/>
      <c r="I20" s="5"/>
      <c r="J20" s="185"/>
      <c r="L20" s="64" t="s">
        <v>66</v>
      </c>
      <c r="M20" s="187">
        <f>発行申請書!$AB$40</f>
        <v>0</v>
      </c>
      <c r="N20" s="180"/>
      <c r="O20" s="5"/>
      <c r="P20" s="8"/>
      <c r="Q20" s="176"/>
      <c r="R20" s="8"/>
      <c r="S20" s="8"/>
      <c r="T20" s="176"/>
      <c r="U20" s="8"/>
    </row>
    <row r="21" spans="2:21" ht="10.9" customHeight="1" x14ac:dyDescent="0.15">
      <c r="B21" s="5"/>
      <c r="C21" s="185"/>
      <c r="E21" s="55" t="s">
        <v>23</v>
      </c>
      <c r="F21" s="183">
        <f>ふり13</f>
        <v>0</v>
      </c>
      <c r="G21" s="183"/>
      <c r="H21" s="5"/>
      <c r="I21" s="5"/>
      <c r="J21" s="185"/>
      <c r="L21" s="55" t="s">
        <v>23</v>
      </c>
      <c r="M21" s="183">
        <f>ふり14</f>
        <v>0</v>
      </c>
      <c r="N21" s="183"/>
      <c r="O21" s="5"/>
      <c r="P21" s="8"/>
      <c r="Q21" s="176"/>
      <c r="R21" s="8"/>
      <c r="S21" s="8"/>
      <c r="T21" s="176"/>
      <c r="U21" s="8"/>
    </row>
    <row r="22" spans="2:21" ht="10.9" customHeight="1" x14ac:dyDescent="0.15">
      <c r="B22" s="5"/>
      <c r="C22" s="186"/>
      <c r="E22" s="9" t="s">
        <v>35</v>
      </c>
      <c r="F22" s="180">
        <f>氏名13</f>
        <v>0</v>
      </c>
      <c r="G22" s="180"/>
      <c r="H22" s="5"/>
      <c r="I22" s="5"/>
      <c r="J22" s="186"/>
      <c r="L22" s="9" t="s">
        <v>35</v>
      </c>
      <c r="M22" s="180">
        <f>氏名14</f>
        <v>0</v>
      </c>
      <c r="N22" s="180"/>
      <c r="O22" s="5"/>
      <c r="P22" s="8"/>
      <c r="Q22" s="176"/>
      <c r="R22" s="8"/>
      <c r="S22" s="8"/>
      <c r="T22" s="176"/>
      <c r="U22" s="8"/>
    </row>
    <row r="23" spans="2:21" x14ac:dyDescent="0.15">
      <c r="B23" s="5"/>
      <c r="C23" s="181" t="s">
        <v>36</v>
      </c>
      <c r="D23" s="181"/>
      <c r="E23" s="181"/>
      <c r="F23" s="181"/>
      <c r="G23" s="181"/>
      <c r="H23" s="5"/>
      <c r="I23" s="5"/>
      <c r="J23" s="181" t="s">
        <v>36</v>
      </c>
      <c r="K23" s="181"/>
      <c r="L23" s="181"/>
      <c r="M23" s="181"/>
      <c r="N23" s="181"/>
      <c r="O23" s="5"/>
      <c r="P23" s="8"/>
      <c r="Q23" s="176"/>
      <c r="R23" s="8"/>
      <c r="S23" s="8"/>
      <c r="T23" s="176"/>
      <c r="U23" s="8"/>
    </row>
    <row r="24" spans="2:21" x14ac:dyDescent="0.15">
      <c r="B24" s="5"/>
      <c r="C24" s="11" t="s">
        <v>17</v>
      </c>
      <c r="D24" s="55" t="s">
        <v>37</v>
      </c>
      <c r="E24" s="179" t="str">
        <f>IF(発行年月日="","令和　年　月　日",発行年月日)</f>
        <v>令和　年　月　日</v>
      </c>
      <c r="F24" s="179"/>
      <c r="G24" s="12"/>
      <c r="H24" s="47"/>
      <c r="I24" s="47"/>
      <c r="J24" s="11" t="s">
        <v>17</v>
      </c>
      <c r="K24" s="55" t="s">
        <v>37</v>
      </c>
      <c r="L24" s="179" t="str">
        <f>IF(発行年月日="","令和　年　月　日",発行年月日)</f>
        <v>令和　年　月　日</v>
      </c>
      <c r="M24" s="179"/>
      <c r="N24" s="12"/>
      <c r="O24" s="5"/>
      <c r="P24" s="8"/>
      <c r="Q24" s="176"/>
      <c r="R24" s="8"/>
      <c r="S24" s="8"/>
      <c r="T24" s="176"/>
      <c r="U24" s="8"/>
    </row>
    <row r="25" spans="2:21" x14ac:dyDescent="0.15">
      <c r="B25" s="5"/>
      <c r="C25" s="11" t="s">
        <v>38</v>
      </c>
      <c r="D25" s="55" t="s">
        <v>37</v>
      </c>
      <c r="E25" s="179" t="str">
        <f>IF(有効期限="","令和　年　月　日",有効期限)</f>
        <v>令和　年　月　日</v>
      </c>
      <c r="F25" s="179"/>
      <c r="G25" s="12"/>
      <c r="H25" s="47"/>
      <c r="I25" s="47"/>
      <c r="J25" s="11" t="s">
        <v>38</v>
      </c>
      <c r="K25" s="55" t="s">
        <v>37</v>
      </c>
      <c r="L25" s="179" t="str">
        <f>IF(有効期限="","令和　年　月　日",有効期限)</f>
        <v>令和　年　月　日</v>
      </c>
      <c r="M25" s="179"/>
      <c r="N25" s="12"/>
      <c r="O25" s="5"/>
      <c r="P25" s="8"/>
      <c r="Q25" s="176"/>
      <c r="R25" s="8"/>
      <c r="S25" s="8"/>
      <c r="T25" s="176"/>
      <c r="U25" s="8"/>
    </row>
    <row r="26" spans="2:21" ht="20.25" customHeight="1" x14ac:dyDescent="0.2">
      <c r="B26" s="5"/>
      <c r="C26" s="182" t="s">
        <v>39</v>
      </c>
      <c r="D26" s="182"/>
      <c r="E26" s="182"/>
      <c r="F26" s="182"/>
      <c r="G26" s="13"/>
      <c r="H26" s="5"/>
      <c r="I26" s="5"/>
      <c r="J26" s="182" t="s">
        <v>39</v>
      </c>
      <c r="K26" s="182"/>
      <c r="L26" s="182"/>
      <c r="M26" s="182"/>
      <c r="N26" s="13"/>
      <c r="O26" s="5"/>
      <c r="P26" s="8"/>
      <c r="Q26" s="176"/>
      <c r="R26" s="8"/>
      <c r="S26" s="8"/>
      <c r="T26" s="176"/>
      <c r="U26" s="8"/>
    </row>
    <row r="27" spans="2:21" ht="9" customHeight="1" x14ac:dyDescent="0.15">
      <c r="B27" s="5"/>
      <c r="C27" s="5"/>
      <c r="D27" s="5"/>
      <c r="E27" s="6"/>
      <c r="F27" s="5"/>
      <c r="G27" s="5"/>
      <c r="H27" s="5"/>
      <c r="I27" s="5"/>
      <c r="J27" s="5"/>
      <c r="K27" s="5"/>
      <c r="L27" s="6"/>
      <c r="M27" s="5"/>
      <c r="N27" s="5"/>
      <c r="O27" s="5"/>
      <c r="P27" s="8"/>
      <c r="Q27" s="8"/>
      <c r="R27" s="8"/>
      <c r="S27" s="8"/>
      <c r="T27" s="8"/>
      <c r="U27" s="8"/>
    </row>
    <row r="28" spans="2:21" ht="9" customHeight="1" x14ac:dyDescent="0.15">
      <c r="B28" s="5"/>
      <c r="C28" s="5"/>
      <c r="D28" s="5"/>
      <c r="E28" s="6"/>
      <c r="F28" s="5"/>
      <c r="G28" s="5"/>
      <c r="H28" s="5"/>
      <c r="I28" s="5"/>
      <c r="J28" s="5"/>
      <c r="K28" s="5"/>
      <c r="L28" s="6"/>
      <c r="M28" s="5"/>
      <c r="N28" s="5"/>
      <c r="O28" s="5"/>
      <c r="P28" s="7"/>
      <c r="Q28" s="8"/>
      <c r="R28" s="8"/>
      <c r="S28" s="7"/>
      <c r="T28" s="8"/>
      <c r="U28" s="8"/>
    </row>
    <row r="29" spans="2:21" ht="13.5" customHeight="1" x14ac:dyDescent="0.15">
      <c r="B29" s="5"/>
      <c r="C29" s="184" t="s">
        <v>46</v>
      </c>
      <c r="E29" s="14"/>
      <c r="F29" s="5"/>
      <c r="G29" s="51">
        <f>番号15</f>
        <v>0</v>
      </c>
      <c r="H29" s="5"/>
      <c r="I29" s="5"/>
      <c r="J29" s="184" t="s">
        <v>46</v>
      </c>
      <c r="L29" s="6"/>
      <c r="M29" s="5"/>
      <c r="N29" s="51">
        <f>番号16</f>
        <v>0</v>
      </c>
      <c r="O29" s="5"/>
      <c r="P29" s="8"/>
      <c r="Q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9" s="8"/>
      <c r="S29" s="8"/>
      <c r="T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9" s="8"/>
    </row>
    <row r="30" spans="2:21" ht="23.25" customHeight="1" x14ac:dyDescent="0.2">
      <c r="B30" s="5"/>
      <c r="C30" s="185"/>
      <c r="E30" s="177" t="s">
        <v>34</v>
      </c>
      <c r="F30" s="177"/>
      <c r="G30" s="177"/>
      <c r="H30" s="5"/>
      <c r="I30" s="5"/>
      <c r="J30" s="185"/>
      <c r="L30" s="177" t="s">
        <v>34</v>
      </c>
      <c r="M30" s="177"/>
      <c r="N30" s="177"/>
      <c r="O30" s="5"/>
      <c r="P30" s="8"/>
      <c r="Q30" s="176"/>
      <c r="R30" s="8"/>
      <c r="S30" s="8"/>
      <c r="T30" s="176"/>
      <c r="U30" s="8"/>
    </row>
    <row r="31" spans="2:21" ht="13.5" customHeight="1" x14ac:dyDescent="0.15">
      <c r="B31" s="5"/>
      <c r="C31" s="185"/>
      <c r="E31" s="188">
        <f>業務種別</f>
        <v>0</v>
      </c>
      <c r="F31" s="188"/>
      <c r="G31" s="188"/>
      <c r="H31" s="5"/>
      <c r="I31" s="5"/>
      <c r="J31" s="185"/>
      <c r="L31" s="178">
        <f>業務種別</f>
        <v>0</v>
      </c>
      <c r="M31" s="178"/>
      <c r="N31" s="178"/>
      <c r="O31" s="5"/>
      <c r="P31" s="8"/>
      <c r="Q31" s="176"/>
      <c r="R31" s="8"/>
      <c r="S31" s="8"/>
      <c r="T31" s="176"/>
      <c r="U31" s="8"/>
    </row>
    <row r="32" spans="2:21" ht="10.9" customHeight="1" x14ac:dyDescent="0.15">
      <c r="B32" s="5"/>
      <c r="C32" s="185"/>
      <c r="E32" s="9" t="s">
        <v>21</v>
      </c>
      <c r="F32" s="180">
        <f>受注者</f>
        <v>0</v>
      </c>
      <c r="G32" s="180"/>
      <c r="H32" s="5"/>
      <c r="I32" s="5"/>
      <c r="J32" s="185"/>
      <c r="L32" s="9" t="s">
        <v>21</v>
      </c>
      <c r="M32" s="180">
        <f>受注者</f>
        <v>0</v>
      </c>
      <c r="N32" s="180"/>
      <c r="O32" s="5"/>
      <c r="P32" s="8"/>
      <c r="Q32" s="176"/>
      <c r="R32" s="8"/>
      <c r="S32" s="8"/>
      <c r="T32" s="176"/>
      <c r="U32" s="8"/>
    </row>
    <row r="33" spans="2:21" ht="10.9" customHeight="1" x14ac:dyDescent="0.15">
      <c r="B33" s="5"/>
      <c r="C33" s="185"/>
      <c r="E33" s="64" t="s">
        <v>66</v>
      </c>
      <c r="F33" s="187">
        <f>発行申請書!$AB$40</f>
        <v>0</v>
      </c>
      <c r="G33" s="180"/>
      <c r="H33" s="5"/>
      <c r="I33" s="5"/>
      <c r="J33" s="185"/>
      <c r="L33" s="64" t="s">
        <v>66</v>
      </c>
      <c r="M33" s="187">
        <f>発行申請書!$AB$40</f>
        <v>0</v>
      </c>
      <c r="N33" s="180"/>
      <c r="O33" s="5"/>
      <c r="P33" s="8"/>
      <c r="Q33" s="176"/>
      <c r="R33" s="8"/>
      <c r="S33" s="8"/>
      <c r="T33" s="176"/>
      <c r="U33" s="8"/>
    </row>
    <row r="34" spans="2:21" ht="10.9" customHeight="1" x14ac:dyDescent="0.15">
      <c r="B34" s="5"/>
      <c r="C34" s="185"/>
      <c r="E34" s="55" t="s">
        <v>23</v>
      </c>
      <c r="F34" s="183">
        <f>ふり15</f>
        <v>0</v>
      </c>
      <c r="G34" s="183"/>
      <c r="H34" s="5"/>
      <c r="I34" s="5"/>
      <c r="J34" s="185"/>
      <c r="L34" s="55" t="s">
        <v>23</v>
      </c>
      <c r="M34" s="183">
        <f>ふり16</f>
        <v>0</v>
      </c>
      <c r="N34" s="183"/>
      <c r="O34" s="5"/>
      <c r="P34" s="8"/>
      <c r="Q34" s="176"/>
      <c r="R34" s="8"/>
      <c r="S34" s="8"/>
      <c r="T34" s="176"/>
      <c r="U34" s="8"/>
    </row>
    <row r="35" spans="2:21" ht="10.9" customHeight="1" x14ac:dyDescent="0.15">
      <c r="B35" s="5"/>
      <c r="C35" s="186"/>
      <c r="E35" s="9" t="s">
        <v>35</v>
      </c>
      <c r="F35" s="180">
        <f>氏名15</f>
        <v>0</v>
      </c>
      <c r="G35" s="180"/>
      <c r="H35" s="5"/>
      <c r="I35" s="5"/>
      <c r="J35" s="186"/>
      <c r="L35" s="9" t="s">
        <v>35</v>
      </c>
      <c r="M35" s="180">
        <f>氏名16</f>
        <v>0</v>
      </c>
      <c r="N35" s="180"/>
      <c r="O35" s="5"/>
      <c r="P35" s="8"/>
      <c r="Q35" s="176"/>
      <c r="R35" s="8"/>
      <c r="S35" s="8"/>
      <c r="T35" s="176"/>
      <c r="U35" s="8"/>
    </row>
    <row r="36" spans="2:21" x14ac:dyDescent="0.15">
      <c r="B36" s="5"/>
      <c r="C36" s="181" t="s">
        <v>36</v>
      </c>
      <c r="D36" s="181"/>
      <c r="E36" s="181"/>
      <c r="F36" s="181"/>
      <c r="G36" s="181"/>
      <c r="H36" s="5"/>
      <c r="I36" s="5"/>
      <c r="J36" s="181" t="s">
        <v>36</v>
      </c>
      <c r="K36" s="181"/>
      <c r="L36" s="181"/>
      <c r="M36" s="181"/>
      <c r="N36" s="181"/>
      <c r="O36" s="5"/>
      <c r="P36" s="8"/>
      <c r="Q36" s="176"/>
      <c r="R36" s="8"/>
      <c r="S36" s="8"/>
      <c r="T36" s="176"/>
      <c r="U36" s="8"/>
    </row>
    <row r="37" spans="2:21" x14ac:dyDescent="0.15">
      <c r="B37" s="5"/>
      <c r="C37" s="11" t="s">
        <v>17</v>
      </c>
      <c r="D37" s="55" t="s">
        <v>37</v>
      </c>
      <c r="E37" s="179" t="str">
        <f>IF(発行年月日="","令和　年　月　日",発行年月日)</f>
        <v>令和　年　月　日</v>
      </c>
      <c r="F37" s="179"/>
      <c r="G37" s="12"/>
      <c r="H37" s="47"/>
      <c r="I37" s="47"/>
      <c r="J37" s="11" t="s">
        <v>17</v>
      </c>
      <c r="K37" s="55" t="s">
        <v>37</v>
      </c>
      <c r="L37" s="179" t="str">
        <f>IF(発行年月日="","令和　年　月　日",発行年月日)</f>
        <v>令和　年　月　日</v>
      </c>
      <c r="M37" s="179"/>
      <c r="N37" s="12"/>
      <c r="O37" s="5"/>
      <c r="P37" s="8"/>
      <c r="Q37" s="176"/>
      <c r="R37" s="8"/>
      <c r="S37" s="8"/>
      <c r="T37" s="176"/>
      <c r="U37" s="8"/>
    </row>
    <row r="38" spans="2:21" x14ac:dyDescent="0.15">
      <c r="B38" s="5"/>
      <c r="C38" s="11" t="s">
        <v>38</v>
      </c>
      <c r="D38" s="55" t="s">
        <v>37</v>
      </c>
      <c r="E38" s="179" t="str">
        <f>IF(有効期限="","令和　年　月　日",有効期限)</f>
        <v>令和　年　月　日</v>
      </c>
      <c r="F38" s="179"/>
      <c r="G38" s="12"/>
      <c r="H38" s="47"/>
      <c r="I38" s="47"/>
      <c r="J38" s="11" t="s">
        <v>38</v>
      </c>
      <c r="K38" s="55" t="s">
        <v>37</v>
      </c>
      <c r="L38" s="179" t="str">
        <f>IF(有効期限="","令和　年　月　日",有効期限)</f>
        <v>令和　年　月　日</v>
      </c>
      <c r="M38" s="179"/>
      <c r="N38" s="12"/>
      <c r="O38" s="5"/>
      <c r="P38" s="8"/>
      <c r="Q38" s="176"/>
      <c r="R38" s="8"/>
      <c r="S38" s="8"/>
      <c r="T38" s="176"/>
      <c r="U38" s="8"/>
    </row>
    <row r="39" spans="2:21" ht="20.25" customHeight="1" x14ac:dyDescent="0.2">
      <c r="B39" s="5"/>
      <c r="C39" s="182" t="s">
        <v>39</v>
      </c>
      <c r="D39" s="182"/>
      <c r="E39" s="182"/>
      <c r="F39" s="182"/>
      <c r="G39" s="13"/>
      <c r="H39" s="5"/>
      <c r="I39" s="5"/>
      <c r="J39" s="182" t="s">
        <v>39</v>
      </c>
      <c r="K39" s="182"/>
      <c r="L39" s="182"/>
      <c r="M39" s="182"/>
      <c r="N39" s="13"/>
      <c r="O39" s="5"/>
      <c r="P39" s="8"/>
      <c r="Q39" s="176"/>
      <c r="R39" s="8"/>
      <c r="S39" s="8"/>
      <c r="T39" s="176"/>
      <c r="U39" s="8"/>
    </row>
    <row r="40" spans="2:21" ht="9" customHeight="1" x14ac:dyDescent="0.15">
      <c r="B40" s="5"/>
      <c r="C40" s="5"/>
      <c r="D40" s="5"/>
      <c r="E40" s="6"/>
      <c r="F40" s="5"/>
      <c r="G40" s="5"/>
      <c r="H40" s="5"/>
      <c r="I40" s="5"/>
      <c r="J40" s="5"/>
      <c r="K40" s="5"/>
      <c r="L40" s="6"/>
      <c r="M40" s="5"/>
      <c r="N40" s="5"/>
      <c r="O40" s="5"/>
      <c r="P40" s="8"/>
      <c r="Q40" s="8"/>
      <c r="R40" s="8"/>
      <c r="S40" s="8"/>
      <c r="T40" s="8"/>
      <c r="U40" s="8"/>
    </row>
    <row r="41" spans="2:21" ht="9" customHeight="1" x14ac:dyDescent="0.15">
      <c r="B41" s="5"/>
      <c r="C41" s="5"/>
      <c r="D41" s="5"/>
      <c r="E41" s="6"/>
      <c r="F41" s="5"/>
      <c r="G41" s="5"/>
      <c r="H41" s="5"/>
      <c r="I41" s="5"/>
      <c r="J41" s="5"/>
      <c r="K41" s="5"/>
      <c r="L41" s="6"/>
      <c r="M41" s="5"/>
      <c r="N41" s="5"/>
      <c r="O41" s="5"/>
      <c r="P41" s="7"/>
      <c r="Q41" s="8"/>
      <c r="R41" s="8"/>
      <c r="S41" s="7"/>
      <c r="T41" s="8"/>
      <c r="U41" s="8"/>
    </row>
    <row r="42" spans="2:21" ht="13.5" customHeight="1" x14ac:dyDescent="0.15">
      <c r="B42" s="5"/>
      <c r="C42" s="184" t="s">
        <v>46</v>
      </c>
      <c r="E42" s="6"/>
      <c r="F42" s="5"/>
      <c r="G42" s="51">
        <f>番号17</f>
        <v>0</v>
      </c>
      <c r="H42" s="5"/>
      <c r="I42" s="5"/>
      <c r="J42" s="184" t="s">
        <v>46</v>
      </c>
      <c r="L42" s="6"/>
      <c r="M42" s="5"/>
      <c r="N42" s="51">
        <f>番号18</f>
        <v>0</v>
      </c>
      <c r="O42" s="5"/>
      <c r="P42" s="8"/>
      <c r="Q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42" s="8"/>
      <c r="S42" s="8"/>
      <c r="T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42" s="8"/>
    </row>
    <row r="43" spans="2:21" ht="23.25" customHeight="1" x14ac:dyDescent="0.2">
      <c r="B43" s="5"/>
      <c r="C43" s="185"/>
      <c r="E43" s="177" t="s">
        <v>34</v>
      </c>
      <c r="F43" s="177"/>
      <c r="G43" s="177"/>
      <c r="H43" s="5"/>
      <c r="I43" s="5"/>
      <c r="J43" s="185"/>
      <c r="L43" s="177" t="s">
        <v>34</v>
      </c>
      <c r="M43" s="177"/>
      <c r="N43" s="177"/>
      <c r="O43" s="5"/>
      <c r="P43" s="8"/>
      <c r="Q43" s="176"/>
      <c r="R43" s="8"/>
      <c r="S43" s="8"/>
      <c r="T43" s="176"/>
      <c r="U43" s="8"/>
    </row>
    <row r="44" spans="2:21" ht="13.5" customHeight="1" x14ac:dyDescent="0.15">
      <c r="B44" s="5"/>
      <c r="C44" s="185"/>
      <c r="E44" s="178">
        <f>業務種別</f>
        <v>0</v>
      </c>
      <c r="F44" s="178"/>
      <c r="G44" s="178"/>
      <c r="H44" s="5"/>
      <c r="I44" s="5"/>
      <c r="J44" s="185"/>
      <c r="L44" s="178">
        <f>業務種別</f>
        <v>0</v>
      </c>
      <c r="M44" s="178"/>
      <c r="N44" s="178"/>
      <c r="O44" s="5"/>
      <c r="P44" s="8"/>
      <c r="Q44" s="176"/>
      <c r="R44" s="8"/>
      <c r="S44" s="8"/>
      <c r="T44" s="176"/>
      <c r="U44" s="8"/>
    </row>
    <row r="45" spans="2:21" ht="10.9" customHeight="1" x14ac:dyDescent="0.15">
      <c r="B45" s="5"/>
      <c r="C45" s="185"/>
      <c r="E45" s="9" t="s">
        <v>21</v>
      </c>
      <c r="F45" s="180">
        <f>受注者</f>
        <v>0</v>
      </c>
      <c r="G45" s="180"/>
      <c r="H45" s="5"/>
      <c r="I45" s="5"/>
      <c r="J45" s="185"/>
      <c r="L45" s="9" t="s">
        <v>21</v>
      </c>
      <c r="M45" s="180">
        <f>受注者</f>
        <v>0</v>
      </c>
      <c r="N45" s="180"/>
      <c r="O45" s="5"/>
      <c r="P45" s="8"/>
      <c r="Q45" s="176"/>
      <c r="R45" s="8"/>
      <c r="S45" s="8"/>
      <c r="T45" s="176"/>
      <c r="U45" s="8"/>
    </row>
    <row r="46" spans="2:21" ht="10.9" customHeight="1" x14ac:dyDescent="0.15">
      <c r="B46" s="5"/>
      <c r="C46" s="185"/>
      <c r="E46" s="64" t="s">
        <v>66</v>
      </c>
      <c r="F46" s="187">
        <f>発行申請書!$AB$40</f>
        <v>0</v>
      </c>
      <c r="G46" s="180"/>
      <c r="H46" s="5"/>
      <c r="I46" s="5"/>
      <c r="J46" s="185"/>
      <c r="L46" s="64" t="s">
        <v>66</v>
      </c>
      <c r="M46" s="187">
        <f>発行申請書!$AB$40</f>
        <v>0</v>
      </c>
      <c r="N46" s="180"/>
      <c r="O46" s="5"/>
      <c r="P46" s="8"/>
      <c r="Q46" s="176"/>
      <c r="R46" s="8"/>
      <c r="S46" s="8"/>
      <c r="T46" s="176"/>
      <c r="U46" s="8"/>
    </row>
    <row r="47" spans="2:21" ht="10.9" customHeight="1" x14ac:dyDescent="0.15">
      <c r="B47" s="5"/>
      <c r="C47" s="185"/>
      <c r="E47" s="55" t="s">
        <v>23</v>
      </c>
      <c r="F47" s="183">
        <f>ふり17</f>
        <v>0</v>
      </c>
      <c r="G47" s="183"/>
      <c r="H47" s="5"/>
      <c r="I47" s="5"/>
      <c r="J47" s="185"/>
      <c r="L47" s="55" t="s">
        <v>23</v>
      </c>
      <c r="M47" s="183">
        <f>ふり18</f>
        <v>0</v>
      </c>
      <c r="N47" s="183"/>
      <c r="O47" s="5"/>
      <c r="P47" s="8"/>
      <c r="Q47" s="176"/>
      <c r="R47" s="8"/>
      <c r="S47" s="8"/>
      <c r="T47" s="176"/>
      <c r="U47" s="8"/>
    </row>
    <row r="48" spans="2:21" ht="10.9" customHeight="1" x14ac:dyDescent="0.15">
      <c r="B48" s="5"/>
      <c r="C48" s="186"/>
      <c r="E48" s="9" t="s">
        <v>35</v>
      </c>
      <c r="F48" s="180">
        <f>氏名17</f>
        <v>0</v>
      </c>
      <c r="G48" s="180"/>
      <c r="H48" s="5"/>
      <c r="I48" s="5"/>
      <c r="J48" s="186"/>
      <c r="L48" s="9" t="s">
        <v>35</v>
      </c>
      <c r="M48" s="180">
        <f>氏名18</f>
        <v>0</v>
      </c>
      <c r="N48" s="180"/>
      <c r="O48" s="5"/>
      <c r="P48" s="8"/>
      <c r="Q48" s="176"/>
      <c r="R48" s="8"/>
      <c r="S48" s="8"/>
      <c r="T48" s="176"/>
      <c r="U48" s="8"/>
    </row>
    <row r="49" spans="2:21" x14ac:dyDescent="0.15">
      <c r="B49" s="5"/>
      <c r="C49" s="181" t="s">
        <v>36</v>
      </c>
      <c r="D49" s="181"/>
      <c r="E49" s="181"/>
      <c r="F49" s="181"/>
      <c r="G49" s="181"/>
      <c r="H49" s="5"/>
      <c r="I49" s="5"/>
      <c r="J49" s="181" t="s">
        <v>36</v>
      </c>
      <c r="K49" s="181"/>
      <c r="L49" s="181"/>
      <c r="M49" s="181"/>
      <c r="N49" s="181"/>
      <c r="O49" s="5"/>
      <c r="P49" s="8"/>
      <c r="Q49" s="176"/>
      <c r="R49" s="8"/>
      <c r="S49" s="8"/>
      <c r="T49" s="176"/>
      <c r="U49" s="8"/>
    </row>
    <row r="50" spans="2:21" x14ac:dyDescent="0.15">
      <c r="B50" s="5"/>
      <c r="C50" s="11" t="s">
        <v>17</v>
      </c>
      <c r="D50" s="55" t="s">
        <v>37</v>
      </c>
      <c r="E50" s="179" t="str">
        <f>IF(発行年月日="","令和　年　月　日",発行年月日)</f>
        <v>令和　年　月　日</v>
      </c>
      <c r="F50" s="179"/>
      <c r="G50" s="12"/>
      <c r="H50" s="47"/>
      <c r="I50" s="47"/>
      <c r="J50" s="11" t="s">
        <v>17</v>
      </c>
      <c r="K50" s="55" t="s">
        <v>37</v>
      </c>
      <c r="L50" s="179" t="str">
        <f>IF(発行年月日="","令和　年　月　日",発行年月日)</f>
        <v>令和　年　月　日</v>
      </c>
      <c r="M50" s="179"/>
      <c r="N50" s="12"/>
      <c r="O50" s="5"/>
      <c r="P50" s="8"/>
      <c r="Q50" s="176"/>
      <c r="R50" s="8"/>
      <c r="S50" s="8"/>
      <c r="T50" s="176"/>
      <c r="U50" s="8"/>
    </row>
    <row r="51" spans="2:21" x14ac:dyDescent="0.15">
      <c r="B51" s="5"/>
      <c r="C51" s="11" t="s">
        <v>38</v>
      </c>
      <c r="D51" s="55" t="s">
        <v>37</v>
      </c>
      <c r="E51" s="179" t="str">
        <f>IF(有効期限="","令和　年　月　日",有効期限)</f>
        <v>令和　年　月　日</v>
      </c>
      <c r="F51" s="179"/>
      <c r="G51" s="12"/>
      <c r="H51" s="47"/>
      <c r="I51" s="47"/>
      <c r="J51" s="11" t="s">
        <v>38</v>
      </c>
      <c r="K51" s="55" t="s">
        <v>37</v>
      </c>
      <c r="L51" s="179" t="str">
        <f>IF(有効期限="","令和　年　月　日",有効期限)</f>
        <v>令和　年　月　日</v>
      </c>
      <c r="M51" s="179"/>
      <c r="N51" s="12"/>
      <c r="O51" s="5"/>
      <c r="P51" s="8"/>
      <c r="Q51" s="176"/>
      <c r="R51" s="8"/>
      <c r="S51" s="8"/>
      <c r="T51" s="176"/>
      <c r="U51" s="8"/>
    </row>
    <row r="52" spans="2:21" ht="20.25" customHeight="1" x14ac:dyDescent="0.2">
      <c r="B52" s="5"/>
      <c r="C52" s="182" t="s">
        <v>39</v>
      </c>
      <c r="D52" s="182"/>
      <c r="E52" s="182"/>
      <c r="F52" s="182"/>
      <c r="G52" s="13"/>
      <c r="H52" s="5"/>
      <c r="I52" s="5"/>
      <c r="J52" s="182" t="s">
        <v>39</v>
      </c>
      <c r="K52" s="182"/>
      <c r="L52" s="182"/>
      <c r="M52" s="182"/>
      <c r="N52" s="13"/>
      <c r="O52" s="5"/>
      <c r="P52" s="8"/>
      <c r="Q52" s="176"/>
      <c r="R52" s="8"/>
      <c r="S52" s="8"/>
      <c r="T52" s="176"/>
      <c r="U52" s="8"/>
    </row>
    <row r="53" spans="2:21" ht="9" customHeight="1" x14ac:dyDescent="0.15">
      <c r="B53" s="5"/>
      <c r="C53" s="5"/>
      <c r="D53" s="5"/>
      <c r="E53" s="6"/>
      <c r="F53" s="5"/>
      <c r="G53" s="5"/>
      <c r="H53" s="5"/>
      <c r="I53" s="5"/>
      <c r="J53" s="5"/>
      <c r="K53" s="5"/>
      <c r="L53" s="6"/>
      <c r="M53" s="5"/>
      <c r="N53" s="5"/>
      <c r="O53" s="5"/>
      <c r="P53" s="8"/>
      <c r="Q53" s="8"/>
      <c r="R53" s="8"/>
      <c r="S53" s="8"/>
      <c r="T53" s="8"/>
      <c r="U53" s="8"/>
    </row>
    <row r="54" spans="2:21" ht="9" customHeight="1" x14ac:dyDescent="0.15">
      <c r="B54" s="5"/>
      <c r="C54" s="5"/>
      <c r="D54" s="5"/>
      <c r="E54" s="6"/>
      <c r="F54" s="5"/>
      <c r="G54" s="5"/>
      <c r="H54" s="5"/>
      <c r="I54" s="5"/>
      <c r="J54" s="5"/>
      <c r="K54" s="5"/>
      <c r="L54" s="6"/>
      <c r="M54" s="5"/>
      <c r="N54" s="5"/>
      <c r="O54" s="5"/>
      <c r="P54" s="7"/>
      <c r="Q54" s="8"/>
      <c r="R54" s="8"/>
      <c r="S54" s="7"/>
      <c r="T54" s="8"/>
      <c r="U54" s="8"/>
    </row>
    <row r="55" spans="2:21" ht="13.5" customHeight="1" x14ac:dyDescent="0.15">
      <c r="B55" s="5"/>
      <c r="C55" s="184" t="s">
        <v>46</v>
      </c>
      <c r="E55" s="15"/>
      <c r="F55" s="5"/>
      <c r="G55" s="51">
        <f>番号19</f>
        <v>0</v>
      </c>
      <c r="H55" s="5"/>
      <c r="I55" s="15"/>
      <c r="J55" s="184" t="s">
        <v>46</v>
      </c>
      <c r="L55" s="15"/>
      <c r="M55" s="5"/>
      <c r="N55" s="51">
        <f>番号20</f>
        <v>0</v>
      </c>
      <c r="O55" s="5"/>
      <c r="P55" s="8"/>
      <c r="Q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5" s="8"/>
      <c r="S55" s="8"/>
      <c r="T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5" s="8"/>
    </row>
    <row r="56" spans="2:21" ht="23.25" customHeight="1" x14ac:dyDescent="0.2">
      <c r="B56" s="5"/>
      <c r="C56" s="185"/>
      <c r="E56" s="177" t="s">
        <v>34</v>
      </c>
      <c r="F56" s="177"/>
      <c r="G56" s="177"/>
      <c r="H56" s="5"/>
      <c r="I56" s="15"/>
      <c r="J56" s="185"/>
      <c r="L56" s="177" t="s">
        <v>34</v>
      </c>
      <c r="M56" s="177"/>
      <c r="N56" s="177"/>
      <c r="O56" s="5"/>
      <c r="P56" s="8"/>
      <c r="Q56" s="176"/>
      <c r="R56" s="8"/>
      <c r="S56" s="8"/>
      <c r="T56" s="176"/>
      <c r="U56" s="8"/>
    </row>
    <row r="57" spans="2:21" ht="13.5" customHeight="1" x14ac:dyDescent="0.15">
      <c r="B57" s="5"/>
      <c r="C57" s="185"/>
      <c r="E57" s="178">
        <f>業務種別</f>
        <v>0</v>
      </c>
      <c r="F57" s="178"/>
      <c r="G57" s="178"/>
      <c r="H57" s="5"/>
      <c r="I57" s="15"/>
      <c r="J57" s="185"/>
      <c r="L57" s="178">
        <f>業務種別</f>
        <v>0</v>
      </c>
      <c r="M57" s="178"/>
      <c r="N57" s="178"/>
      <c r="O57" s="5"/>
      <c r="P57" s="8"/>
      <c r="Q57" s="176"/>
      <c r="R57" s="8"/>
      <c r="S57" s="8"/>
      <c r="T57" s="176"/>
      <c r="U57" s="8"/>
    </row>
    <row r="58" spans="2:21" ht="10.9" customHeight="1" x14ac:dyDescent="0.15">
      <c r="B58" s="5"/>
      <c r="C58" s="185"/>
      <c r="E58" s="9" t="s">
        <v>21</v>
      </c>
      <c r="F58" s="180">
        <f>受注者</f>
        <v>0</v>
      </c>
      <c r="G58" s="180"/>
      <c r="H58" s="5"/>
      <c r="I58" s="15"/>
      <c r="J58" s="185"/>
      <c r="L58" s="9" t="s">
        <v>21</v>
      </c>
      <c r="M58" s="180">
        <f>受注者</f>
        <v>0</v>
      </c>
      <c r="N58" s="180"/>
      <c r="O58" s="5"/>
      <c r="P58" s="8"/>
      <c r="Q58" s="176"/>
      <c r="R58" s="8"/>
      <c r="S58" s="8"/>
      <c r="T58" s="176"/>
      <c r="U58" s="8"/>
    </row>
    <row r="59" spans="2:21" ht="10.9" customHeight="1" x14ac:dyDescent="0.15">
      <c r="B59" s="5"/>
      <c r="C59" s="185"/>
      <c r="E59" s="64" t="s">
        <v>66</v>
      </c>
      <c r="F59" s="187">
        <f>発行申請書!$AB$40</f>
        <v>0</v>
      </c>
      <c r="G59" s="180"/>
      <c r="H59" s="5"/>
      <c r="I59" s="15"/>
      <c r="J59" s="185"/>
      <c r="L59" s="64" t="s">
        <v>66</v>
      </c>
      <c r="M59" s="187">
        <f>発行申請書!$AB$40</f>
        <v>0</v>
      </c>
      <c r="N59" s="180"/>
      <c r="O59" s="5"/>
      <c r="P59" s="8"/>
      <c r="Q59" s="176"/>
      <c r="R59" s="8"/>
      <c r="S59" s="8"/>
      <c r="T59" s="176"/>
      <c r="U59" s="8"/>
    </row>
    <row r="60" spans="2:21" ht="10.9" customHeight="1" x14ac:dyDescent="0.15">
      <c r="B60" s="5"/>
      <c r="C60" s="185"/>
      <c r="E60" s="55" t="s">
        <v>23</v>
      </c>
      <c r="F60" s="183">
        <f>ふり19</f>
        <v>0</v>
      </c>
      <c r="G60" s="183"/>
      <c r="H60" s="5"/>
      <c r="I60" s="15"/>
      <c r="J60" s="185"/>
      <c r="L60" s="55" t="s">
        <v>23</v>
      </c>
      <c r="M60" s="183">
        <f>ふり20</f>
        <v>0</v>
      </c>
      <c r="N60" s="183"/>
      <c r="O60" s="5"/>
      <c r="P60" s="8"/>
      <c r="Q60" s="176"/>
      <c r="R60" s="8"/>
      <c r="S60" s="8"/>
      <c r="T60" s="176"/>
      <c r="U60" s="8"/>
    </row>
    <row r="61" spans="2:21" ht="10.9" customHeight="1" x14ac:dyDescent="0.15">
      <c r="B61" s="5"/>
      <c r="C61" s="186"/>
      <c r="E61" s="9" t="s">
        <v>35</v>
      </c>
      <c r="F61" s="180">
        <f>氏名19</f>
        <v>0</v>
      </c>
      <c r="G61" s="180"/>
      <c r="H61" s="5"/>
      <c r="I61" s="15"/>
      <c r="J61" s="186"/>
      <c r="L61" s="9" t="s">
        <v>35</v>
      </c>
      <c r="M61" s="180">
        <f>氏名20</f>
        <v>0</v>
      </c>
      <c r="N61" s="180"/>
      <c r="O61" s="5"/>
      <c r="P61" s="8"/>
      <c r="Q61" s="176"/>
      <c r="R61" s="8"/>
      <c r="S61" s="8"/>
      <c r="T61" s="176"/>
      <c r="U61" s="8"/>
    </row>
    <row r="62" spans="2:21" x14ac:dyDescent="0.15">
      <c r="B62" s="5"/>
      <c r="C62" s="181" t="s">
        <v>36</v>
      </c>
      <c r="D62" s="181"/>
      <c r="E62" s="181"/>
      <c r="F62" s="181"/>
      <c r="G62" s="181"/>
      <c r="H62" s="5"/>
      <c r="I62" s="5"/>
      <c r="J62" s="181" t="s">
        <v>36</v>
      </c>
      <c r="K62" s="181"/>
      <c r="L62" s="181"/>
      <c r="M62" s="181"/>
      <c r="N62" s="181"/>
      <c r="O62" s="5"/>
      <c r="P62" s="8"/>
      <c r="Q62" s="176"/>
      <c r="R62" s="8"/>
      <c r="S62" s="8"/>
      <c r="T62" s="176"/>
      <c r="U62" s="8"/>
    </row>
    <row r="63" spans="2:21" x14ac:dyDescent="0.15">
      <c r="B63" s="5"/>
      <c r="C63" s="11" t="s">
        <v>17</v>
      </c>
      <c r="D63" s="55" t="s">
        <v>37</v>
      </c>
      <c r="E63" s="179" t="str">
        <f>IF(発行年月日="","令和　年　月　日",発行年月日)</f>
        <v>令和　年　月　日</v>
      </c>
      <c r="F63" s="179"/>
      <c r="G63" s="12"/>
      <c r="H63" s="47"/>
      <c r="I63" s="47"/>
      <c r="J63" s="11" t="s">
        <v>17</v>
      </c>
      <c r="K63" s="55" t="s">
        <v>37</v>
      </c>
      <c r="L63" s="179" t="str">
        <f>IF(発行年月日="","令和　年　月　日",発行年月日)</f>
        <v>令和　年　月　日</v>
      </c>
      <c r="M63" s="179"/>
      <c r="N63" s="12"/>
      <c r="O63" s="5"/>
      <c r="P63" s="8"/>
      <c r="Q63" s="176"/>
      <c r="R63" s="8"/>
      <c r="S63" s="8"/>
      <c r="T63" s="176"/>
      <c r="U63" s="8"/>
    </row>
    <row r="64" spans="2:21" x14ac:dyDescent="0.15">
      <c r="B64" s="5"/>
      <c r="C64" s="11" t="s">
        <v>38</v>
      </c>
      <c r="D64" s="55" t="s">
        <v>37</v>
      </c>
      <c r="E64" s="179" t="str">
        <f>IF(有効期限="","令和　年　月　日",有効期限)</f>
        <v>令和　年　月　日</v>
      </c>
      <c r="F64" s="179"/>
      <c r="G64" s="12"/>
      <c r="H64" s="47"/>
      <c r="I64" s="47"/>
      <c r="J64" s="11" t="s">
        <v>38</v>
      </c>
      <c r="K64" s="55" t="s">
        <v>37</v>
      </c>
      <c r="L64" s="179" t="str">
        <f>IF(有効期限="","令和　年　月　日",有効期限)</f>
        <v>令和　年　月　日</v>
      </c>
      <c r="M64" s="179"/>
      <c r="N64" s="12"/>
      <c r="O64" s="5"/>
      <c r="P64" s="8"/>
      <c r="Q64" s="176"/>
      <c r="R64" s="8"/>
      <c r="S64" s="8"/>
      <c r="T64" s="176"/>
      <c r="U64" s="8"/>
    </row>
    <row r="65" spans="2:21" ht="20.25" customHeight="1" x14ac:dyDescent="0.2">
      <c r="B65" s="5"/>
      <c r="C65" s="182" t="s">
        <v>39</v>
      </c>
      <c r="D65" s="182"/>
      <c r="E65" s="182"/>
      <c r="F65" s="182"/>
      <c r="G65" s="13"/>
      <c r="H65" s="5"/>
      <c r="I65" s="5"/>
      <c r="J65" s="182" t="s">
        <v>39</v>
      </c>
      <c r="K65" s="182"/>
      <c r="L65" s="182"/>
      <c r="M65" s="182"/>
      <c r="N65" s="13"/>
      <c r="O65" s="5"/>
      <c r="P65" s="8"/>
      <c r="Q65" s="176"/>
      <c r="R65" s="8"/>
      <c r="S65" s="8"/>
      <c r="T65" s="176"/>
      <c r="U65" s="8"/>
    </row>
    <row r="66" spans="2:21" ht="9" customHeight="1" x14ac:dyDescent="0.15">
      <c r="B66" s="5"/>
      <c r="C66" s="5"/>
      <c r="D66" s="5"/>
      <c r="E66" s="6"/>
      <c r="F66" s="5"/>
      <c r="G66" s="5"/>
      <c r="H66" s="5"/>
      <c r="I66" s="5"/>
      <c r="J66" s="5"/>
      <c r="K66" s="5"/>
      <c r="L66" s="6"/>
      <c r="M66" s="5"/>
      <c r="N66" s="5"/>
      <c r="O66" s="5"/>
      <c r="P66" s="8"/>
      <c r="Q66" s="8"/>
      <c r="R66" s="8"/>
      <c r="S66" s="8"/>
      <c r="T66" s="8"/>
      <c r="U66" s="8"/>
    </row>
    <row r="69" spans="2:21" x14ac:dyDescent="0.15">
      <c r="B69" s="4"/>
      <c r="C69" s="4"/>
      <c r="D69" s="4"/>
    </row>
    <row r="70" spans="2:21" x14ac:dyDescent="0.15">
      <c r="B70" s="4"/>
      <c r="C70" s="45"/>
      <c r="D70" s="4"/>
    </row>
    <row r="71" spans="2:21" x14ac:dyDescent="0.15">
      <c r="B71" s="4"/>
      <c r="C71" s="45"/>
      <c r="D71" s="4"/>
    </row>
    <row r="72" spans="2:21" x14ac:dyDescent="0.15">
      <c r="B72" s="4"/>
      <c r="C72" s="45"/>
      <c r="D72" s="4"/>
    </row>
    <row r="73" spans="2:21" x14ac:dyDescent="0.15">
      <c r="B73" s="4"/>
      <c r="C73" s="45"/>
      <c r="D73" s="4"/>
    </row>
    <row r="74" spans="2:21" x14ac:dyDescent="0.15">
      <c r="B74" s="4"/>
      <c r="C74" s="45"/>
      <c r="D74" s="4"/>
    </row>
    <row r="75" spans="2:21" x14ac:dyDescent="0.15">
      <c r="B75" s="4"/>
      <c r="C75" s="45"/>
      <c r="D75" s="4"/>
    </row>
    <row r="76" spans="2:21" x14ac:dyDescent="0.15">
      <c r="B76" s="4"/>
      <c r="C76" s="4"/>
      <c r="D76" s="4"/>
    </row>
  </sheetData>
  <sheetProtection selectLockedCells="1"/>
  <protectedRanges>
    <protectedRange sqref="C3 J3 C16 J16 C29 J29 C42 J42 C55 J55" name="従事者証画像貼付枠"/>
  </protectedRanges>
  <mergeCells count="120">
    <mergeCell ref="C62:G62"/>
    <mergeCell ref="J62:N62"/>
    <mergeCell ref="C55:C61"/>
    <mergeCell ref="J55:J61"/>
    <mergeCell ref="Q55:Q65"/>
    <mergeCell ref="T55:T65"/>
    <mergeCell ref="E56:G56"/>
    <mergeCell ref="L56:N56"/>
    <mergeCell ref="E57:G57"/>
    <mergeCell ref="L57:N57"/>
    <mergeCell ref="F58:G58"/>
    <mergeCell ref="M58:N58"/>
    <mergeCell ref="E64:F64"/>
    <mergeCell ref="L64:M64"/>
    <mergeCell ref="C65:F65"/>
    <mergeCell ref="J65:M65"/>
    <mergeCell ref="F59:G59"/>
    <mergeCell ref="M59:N59"/>
    <mergeCell ref="E50:F50"/>
    <mergeCell ref="L50:M50"/>
    <mergeCell ref="E51:F51"/>
    <mergeCell ref="L51:M51"/>
    <mergeCell ref="C52:F52"/>
    <mergeCell ref="J52:M52"/>
    <mergeCell ref="T42:T52"/>
    <mergeCell ref="E63:F63"/>
    <mergeCell ref="L63:M63"/>
    <mergeCell ref="F60:G60"/>
    <mergeCell ref="M60:N60"/>
    <mergeCell ref="F61:G61"/>
    <mergeCell ref="C49:G49"/>
    <mergeCell ref="J49:N49"/>
    <mergeCell ref="C42:C48"/>
    <mergeCell ref="J42:J48"/>
    <mergeCell ref="Q42:Q52"/>
    <mergeCell ref="E43:G43"/>
    <mergeCell ref="L43:N43"/>
    <mergeCell ref="E44:G44"/>
    <mergeCell ref="L44:N44"/>
    <mergeCell ref="F45:G45"/>
    <mergeCell ref="M45:N45"/>
    <mergeCell ref="M61:N61"/>
    <mergeCell ref="M35:N35"/>
    <mergeCell ref="C36:G36"/>
    <mergeCell ref="J36:N36"/>
    <mergeCell ref="C29:C35"/>
    <mergeCell ref="J29:J35"/>
    <mergeCell ref="F47:G47"/>
    <mergeCell ref="M47:N47"/>
    <mergeCell ref="F48:G48"/>
    <mergeCell ref="M48:N48"/>
    <mergeCell ref="F33:G33"/>
    <mergeCell ref="M33:N33"/>
    <mergeCell ref="F46:G46"/>
    <mergeCell ref="M46:N46"/>
    <mergeCell ref="Q29:Q39"/>
    <mergeCell ref="T29:T39"/>
    <mergeCell ref="E30:G30"/>
    <mergeCell ref="L30:N30"/>
    <mergeCell ref="E31:G31"/>
    <mergeCell ref="L31:N31"/>
    <mergeCell ref="F32:G32"/>
    <mergeCell ref="M32:N32"/>
    <mergeCell ref="E24:F24"/>
    <mergeCell ref="L24:M24"/>
    <mergeCell ref="E25:F25"/>
    <mergeCell ref="L25:M25"/>
    <mergeCell ref="C26:F26"/>
    <mergeCell ref="J26:M26"/>
    <mergeCell ref="T16:T26"/>
    <mergeCell ref="E37:F37"/>
    <mergeCell ref="L37:M37"/>
    <mergeCell ref="E38:F38"/>
    <mergeCell ref="L38:M38"/>
    <mergeCell ref="C39:F39"/>
    <mergeCell ref="J39:M39"/>
    <mergeCell ref="F34:G34"/>
    <mergeCell ref="M34:N34"/>
    <mergeCell ref="F35:G35"/>
    <mergeCell ref="F21:G21"/>
    <mergeCell ref="M21:N21"/>
    <mergeCell ref="F22:G22"/>
    <mergeCell ref="M22:N22"/>
    <mergeCell ref="C23:G23"/>
    <mergeCell ref="J23:N23"/>
    <mergeCell ref="C16:C22"/>
    <mergeCell ref="J16:J22"/>
    <mergeCell ref="Q16:Q26"/>
    <mergeCell ref="E17:G17"/>
    <mergeCell ref="L17:N17"/>
    <mergeCell ref="E18:G18"/>
    <mergeCell ref="L18:N18"/>
    <mergeCell ref="F19:G19"/>
    <mergeCell ref="M19:N19"/>
    <mergeCell ref="F20:G20"/>
    <mergeCell ref="M20:N20"/>
    <mergeCell ref="Q3:Q13"/>
    <mergeCell ref="T3:T13"/>
    <mergeCell ref="E4:G4"/>
    <mergeCell ref="L4:N4"/>
    <mergeCell ref="E5:G5"/>
    <mergeCell ref="L5:N5"/>
    <mergeCell ref="F6:G6"/>
    <mergeCell ref="M6:N6"/>
    <mergeCell ref="E11:F11"/>
    <mergeCell ref="L11:M11"/>
    <mergeCell ref="E12:F12"/>
    <mergeCell ref="L12:M12"/>
    <mergeCell ref="C13:F13"/>
    <mergeCell ref="J13:M13"/>
    <mergeCell ref="F8:G8"/>
    <mergeCell ref="M8:N8"/>
    <mergeCell ref="F9:G9"/>
    <mergeCell ref="M9:N9"/>
    <mergeCell ref="C10:G10"/>
    <mergeCell ref="J10:N10"/>
    <mergeCell ref="C3:C9"/>
    <mergeCell ref="J3:J9"/>
    <mergeCell ref="F7:G7"/>
    <mergeCell ref="M7:N7"/>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1E9B-6BB0-40B2-9BC4-B6EFBFDA4270}">
  <dimension ref="B1:U76"/>
  <sheetViews>
    <sheetView showGridLines="0" showZeros="0" view="pageBreakPreview" zoomScaleNormal="100" zoomScaleSheetLayoutView="100" workbookViewId="0">
      <selection activeCell="M59" sqref="M59:N59"/>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41</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84" t="s">
        <v>46</v>
      </c>
      <c r="E3" s="6"/>
      <c r="F3" s="5"/>
      <c r="G3" s="51">
        <f>番号21</f>
        <v>0</v>
      </c>
      <c r="H3" s="5"/>
      <c r="I3" s="5"/>
      <c r="J3" s="184" t="s">
        <v>46</v>
      </c>
      <c r="L3" s="6"/>
      <c r="M3" s="5"/>
      <c r="N3" s="51">
        <f>番号22</f>
        <v>0</v>
      </c>
      <c r="O3" s="5"/>
      <c r="P3" s="8"/>
      <c r="Q3" s="175" t="s">
        <v>43</v>
      </c>
      <c r="R3" s="8"/>
      <c r="S3" s="8"/>
      <c r="T3"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85"/>
      <c r="E4" s="177" t="s">
        <v>34</v>
      </c>
      <c r="F4" s="177"/>
      <c r="G4" s="177"/>
      <c r="H4" s="5"/>
      <c r="I4" s="5"/>
      <c r="J4" s="185"/>
      <c r="L4" s="177" t="s">
        <v>34</v>
      </c>
      <c r="M4" s="177"/>
      <c r="N4" s="177"/>
      <c r="O4" s="5"/>
      <c r="P4" s="8"/>
      <c r="Q4" s="176"/>
      <c r="R4" s="8"/>
      <c r="S4" s="8"/>
      <c r="T4" s="176"/>
      <c r="U4" s="8"/>
    </row>
    <row r="5" spans="2:21" ht="13.5" customHeight="1" x14ac:dyDescent="0.15">
      <c r="C5" s="185"/>
      <c r="E5" s="178">
        <f>業務種別</f>
        <v>0</v>
      </c>
      <c r="F5" s="178"/>
      <c r="G5" s="178"/>
      <c r="H5" s="5"/>
      <c r="I5" s="5"/>
      <c r="J5" s="185"/>
      <c r="L5" s="178">
        <f>業務種別</f>
        <v>0</v>
      </c>
      <c r="M5" s="178"/>
      <c r="N5" s="178"/>
      <c r="O5" s="5"/>
      <c r="P5" s="8"/>
      <c r="Q5" s="176"/>
      <c r="R5" s="8"/>
      <c r="S5" s="8"/>
      <c r="T5" s="176"/>
      <c r="U5" s="8"/>
    </row>
    <row r="6" spans="2:21" ht="10.9" customHeight="1" x14ac:dyDescent="0.15">
      <c r="C6" s="185"/>
      <c r="E6" s="9" t="s">
        <v>21</v>
      </c>
      <c r="F6" s="180">
        <f>受注者</f>
        <v>0</v>
      </c>
      <c r="G6" s="180"/>
      <c r="H6" s="5"/>
      <c r="I6" s="5"/>
      <c r="J6" s="185"/>
      <c r="L6" s="9" t="s">
        <v>21</v>
      </c>
      <c r="M6" s="180">
        <f>受注者</f>
        <v>0</v>
      </c>
      <c r="N6" s="180"/>
      <c r="O6" s="5"/>
      <c r="P6" s="8"/>
      <c r="Q6" s="176"/>
      <c r="R6" s="8"/>
      <c r="S6" s="8"/>
      <c r="T6" s="176"/>
      <c r="U6" s="8"/>
    </row>
    <row r="7" spans="2:21" ht="10.9" customHeight="1" x14ac:dyDescent="0.15">
      <c r="C7" s="185"/>
      <c r="E7" s="64" t="s">
        <v>66</v>
      </c>
      <c r="F7" s="187">
        <f>発行申請書!$AB$40</f>
        <v>0</v>
      </c>
      <c r="G7" s="180"/>
      <c r="H7" s="5"/>
      <c r="I7" s="5"/>
      <c r="J7" s="185"/>
      <c r="L7" s="64" t="s">
        <v>66</v>
      </c>
      <c r="M7" s="187">
        <f>発行申請書!$AB$40</f>
        <v>0</v>
      </c>
      <c r="N7" s="180"/>
      <c r="O7" s="5"/>
      <c r="P7" s="8"/>
      <c r="Q7" s="176"/>
      <c r="R7" s="8"/>
      <c r="S7" s="8"/>
      <c r="T7" s="176"/>
      <c r="U7" s="8"/>
    </row>
    <row r="8" spans="2:21" ht="10.9" customHeight="1" x14ac:dyDescent="0.15">
      <c r="C8" s="185"/>
      <c r="E8" s="55" t="s">
        <v>23</v>
      </c>
      <c r="F8" s="183">
        <f>ふり21</f>
        <v>0</v>
      </c>
      <c r="G8" s="183"/>
      <c r="H8" s="5"/>
      <c r="I8" s="5"/>
      <c r="J8" s="185"/>
      <c r="L8" s="55" t="s">
        <v>23</v>
      </c>
      <c r="M8" s="183">
        <f>ふり22</f>
        <v>0</v>
      </c>
      <c r="N8" s="183"/>
      <c r="O8" s="5"/>
      <c r="P8" s="8"/>
      <c r="Q8" s="176"/>
      <c r="R8" s="8"/>
      <c r="S8" s="8"/>
      <c r="T8" s="176"/>
      <c r="U8" s="8"/>
    </row>
    <row r="9" spans="2:21" ht="10.9" customHeight="1" x14ac:dyDescent="0.15">
      <c r="C9" s="186"/>
      <c r="E9" s="9" t="s">
        <v>35</v>
      </c>
      <c r="F9" s="180">
        <f>氏名21</f>
        <v>0</v>
      </c>
      <c r="G9" s="180"/>
      <c r="H9" s="5"/>
      <c r="I9" s="5"/>
      <c r="J9" s="186"/>
      <c r="L9" s="9" t="s">
        <v>35</v>
      </c>
      <c r="M9" s="180">
        <f>氏名22</f>
        <v>0</v>
      </c>
      <c r="N9" s="180"/>
      <c r="O9" s="5"/>
      <c r="P9" s="8"/>
      <c r="Q9" s="176"/>
      <c r="R9" s="8"/>
      <c r="S9" s="8"/>
      <c r="T9" s="176"/>
      <c r="U9" s="8"/>
    </row>
    <row r="10" spans="2:21" x14ac:dyDescent="0.15">
      <c r="B10" s="5"/>
      <c r="C10" s="181" t="s">
        <v>36</v>
      </c>
      <c r="D10" s="181"/>
      <c r="E10" s="181"/>
      <c r="F10" s="181"/>
      <c r="G10" s="181"/>
      <c r="H10" s="5"/>
      <c r="I10" s="5"/>
      <c r="J10" s="181" t="s">
        <v>36</v>
      </c>
      <c r="K10" s="181"/>
      <c r="L10" s="181"/>
      <c r="M10" s="181"/>
      <c r="N10" s="181"/>
      <c r="O10" s="5"/>
      <c r="P10" s="8"/>
      <c r="Q10" s="176"/>
      <c r="R10" s="8"/>
      <c r="S10" s="8"/>
      <c r="T10" s="176"/>
      <c r="U10" s="8"/>
    </row>
    <row r="11" spans="2:21" x14ac:dyDescent="0.15">
      <c r="B11" s="5"/>
      <c r="C11" s="11" t="s">
        <v>17</v>
      </c>
      <c r="D11" s="55" t="s">
        <v>37</v>
      </c>
      <c r="E11" s="179" t="str">
        <f>IF(発行年月日="","令和　年　月　日",発行年月日)</f>
        <v>令和　年　月　日</v>
      </c>
      <c r="F11" s="179"/>
      <c r="G11" s="12"/>
      <c r="H11" s="47"/>
      <c r="I11" s="47"/>
      <c r="J11" s="11" t="s">
        <v>17</v>
      </c>
      <c r="K11" s="55" t="s">
        <v>37</v>
      </c>
      <c r="L11" s="179" t="str">
        <f>IF(発行年月日="","令和　年　月　日",発行年月日)</f>
        <v>令和　年　月　日</v>
      </c>
      <c r="M11" s="179"/>
      <c r="N11" s="12"/>
      <c r="O11" s="5"/>
      <c r="P11" s="8"/>
      <c r="Q11" s="176"/>
      <c r="R11" s="8"/>
      <c r="S11" s="8"/>
      <c r="T11" s="176"/>
      <c r="U11" s="8"/>
    </row>
    <row r="12" spans="2:21" x14ac:dyDescent="0.15">
      <c r="B12" s="5"/>
      <c r="C12" s="11" t="s">
        <v>38</v>
      </c>
      <c r="D12" s="55" t="s">
        <v>37</v>
      </c>
      <c r="E12" s="179" t="str">
        <f>IF(有効期限="","令和　年　月　日",有効期限)</f>
        <v>令和　年　月　日</v>
      </c>
      <c r="F12" s="179"/>
      <c r="G12" s="12"/>
      <c r="H12" s="47"/>
      <c r="I12" s="47"/>
      <c r="J12" s="11" t="s">
        <v>38</v>
      </c>
      <c r="K12" s="55" t="s">
        <v>37</v>
      </c>
      <c r="L12" s="179" t="str">
        <f>IF(有効期限="","令和　年　月　日",有効期限)</f>
        <v>令和　年　月　日</v>
      </c>
      <c r="M12" s="179"/>
      <c r="N12" s="12"/>
      <c r="O12" s="5"/>
      <c r="P12" s="8"/>
      <c r="Q12" s="176"/>
      <c r="R12" s="8"/>
      <c r="S12" s="8"/>
      <c r="T12" s="176"/>
      <c r="U12" s="8"/>
    </row>
    <row r="13" spans="2:21" ht="20.25" customHeight="1" x14ac:dyDescent="0.2">
      <c r="B13" s="5"/>
      <c r="C13" s="182" t="s">
        <v>39</v>
      </c>
      <c r="D13" s="182"/>
      <c r="E13" s="182"/>
      <c r="F13" s="182"/>
      <c r="G13" s="13"/>
      <c r="H13" s="5"/>
      <c r="I13" s="5"/>
      <c r="J13" s="182" t="s">
        <v>39</v>
      </c>
      <c r="K13" s="182"/>
      <c r="L13" s="182"/>
      <c r="M13" s="182"/>
      <c r="N13" s="13"/>
      <c r="O13" s="5"/>
      <c r="P13" s="8"/>
      <c r="Q13" s="176"/>
      <c r="R13" s="8"/>
      <c r="S13" s="8"/>
      <c r="T13" s="176"/>
      <c r="U13" s="8"/>
    </row>
    <row r="14" spans="2:21" ht="9" customHeight="1" x14ac:dyDescent="0.15">
      <c r="B14" s="5"/>
      <c r="C14" s="5"/>
      <c r="D14" s="5"/>
      <c r="E14" s="6"/>
      <c r="F14" s="5"/>
      <c r="G14" s="5"/>
      <c r="H14" s="5"/>
      <c r="I14" s="5"/>
      <c r="J14" s="5"/>
      <c r="K14" s="5"/>
      <c r="L14" s="6"/>
      <c r="M14" s="5"/>
      <c r="N14" s="5"/>
      <c r="O14" s="5"/>
      <c r="P14" s="8"/>
      <c r="Q14" s="8"/>
      <c r="R14" s="8"/>
      <c r="S14" s="8"/>
      <c r="T14" s="8"/>
      <c r="U14" s="8"/>
    </row>
    <row r="15" spans="2:21" ht="9" customHeight="1" x14ac:dyDescent="0.15">
      <c r="B15" s="5"/>
      <c r="C15" s="5"/>
      <c r="D15" s="5"/>
      <c r="E15" s="6"/>
      <c r="F15" s="5"/>
      <c r="G15" s="5"/>
      <c r="H15" s="5"/>
      <c r="I15" s="5"/>
      <c r="J15" s="5"/>
      <c r="K15" s="5"/>
      <c r="L15" s="6"/>
      <c r="M15" s="5"/>
      <c r="N15" s="5"/>
      <c r="O15" s="5"/>
      <c r="P15" s="7"/>
      <c r="Q15" s="8"/>
      <c r="R15" s="8"/>
      <c r="S15" s="7"/>
      <c r="T15" s="8"/>
      <c r="U15" s="8"/>
    </row>
    <row r="16" spans="2:21" ht="13.5" customHeight="1" x14ac:dyDescent="0.15">
      <c r="B16" s="5"/>
      <c r="C16" s="184" t="s">
        <v>46</v>
      </c>
      <c r="E16" s="6"/>
      <c r="F16" s="5"/>
      <c r="G16" s="51">
        <f>番号23</f>
        <v>0</v>
      </c>
      <c r="H16" s="5"/>
      <c r="I16" s="5"/>
      <c r="J16" s="184" t="s">
        <v>46</v>
      </c>
      <c r="L16" s="14"/>
      <c r="M16" s="5"/>
      <c r="N16" s="51">
        <f>番号24</f>
        <v>0</v>
      </c>
      <c r="O16" s="5"/>
      <c r="P16" s="8"/>
      <c r="Q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6" s="8"/>
      <c r="S16" s="8"/>
      <c r="T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6" s="8"/>
    </row>
    <row r="17" spans="2:21" ht="23.25" customHeight="1" x14ac:dyDescent="0.2">
      <c r="B17" s="5"/>
      <c r="C17" s="185"/>
      <c r="E17" s="177" t="s">
        <v>34</v>
      </c>
      <c r="F17" s="177"/>
      <c r="G17" s="177"/>
      <c r="H17" s="5"/>
      <c r="I17" s="5"/>
      <c r="J17" s="185"/>
      <c r="L17" s="177" t="s">
        <v>34</v>
      </c>
      <c r="M17" s="177"/>
      <c r="N17" s="177"/>
      <c r="O17" s="5"/>
      <c r="P17" s="8"/>
      <c r="Q17" s="176"/>
      <c r="R17" s="8"/>
      <c r="S17" s="8"/>
      <c r="T17" s="176"/>
      <c r="U17" s="8"/>
    </row>
    <row r="18" spans="2:21" ht="13.5" customHeight="1" x14ac:dyDescent="0.15">
      <c r="B18" s="5"/>
      <c r="C18" s="185"/>
      <c r="E18" s="178">
        <f>業務種別</f>
        <v>0</v>
      </c>
      <c r="F18" s="178"/>
      <c r="G18" s="178"/>
      <c r="H18" s="5"/>
      <c r="I18" s="5"/>
      <c r="J18" s="185"/>
      <c r="L18" s="178">
        <f>業務種別</f>
        <v>0</v>
      </c>
      <c r="M18" s="178"/>
      <c r="N18" s="178"/>
      <c r="O18" s="5"/>
      <c r="P18" s="8"/>
      <c r="Q18" s="176"/>
      <c r="R18" s="8"/>
      <c r="S18" s="8"/>
      <c r="T18" s="176"/>
      <c r="U18" s="8"/>
    </row>
    <row r="19" spans="2:21" ht="10.9" customHeight="1" x14ac:dyDescent="0.15">
      <c r="B19" s="5"/>
      <c r="C19" s="185"/>
      <c r="E19" s="9" t="s">
        <v>21</v>
      </c>
      <c r="F19" s="180">
        <f>受注者</f>
        <v>0</v>
      </c>
      <c r="G19" s="180"/>
      <c r="H19" s="5"/>
      <c r="I19" s="5"/>
      <c r="J19" s="185"/>
      <c r="L19" s="9" t="s">
        <v>21</v>
      </c>
      <c r="M19" s="180">
        <f>受注者</f>
        <v>0</v>
      </c>
      <c r="N19" s="180"/>
      <c r="O19" s="5"/>
      <c r="P19" s="8"/>
      <c r="Q19" s="176"/>
      <c r="R19" s="8"/>
      <c r="S19" s="8"/>
      <c r="T19" s="176"/>
      <c r="U19" s="8"/>
    </row>
    <row r="20" spans="2:21" ht="10.9" customHeight="1" x14ac:dyDescent="0.15">
      <c r="B20" s="5"/>
      <c r="C20" s="185"/>
      <c r="E20" s="64" t="s">
        <v>66</v>
      </c>
      <c r="F20" s="187">
        <f>発行申請書!$AB$40</f>
        <v>0</v>
      </c>
      <c r="G20" s="180"/>
      <c r="H20" s="5"/>
      <c r="I20" s="5"/>
      <c r="J20" s="185"/>
      <c r="L20" s="64" t="s">
        <v>66</v>
      </c>
      <c r="M20" s="187">
        <f>発行申請書!$AB$40</f>
        <v>0</v>
      </c>
      <c r="N20" s="180"/>
      <c r="O20" s="5"/>
      <c r="P20" s="8"/>
      <c r="Q20" s="176"/>
      <c r="R20" s="8"/>
      <c r="S20" s="8"/>
      <c r="T20" s="176"/>
      <c r="U20" s="8"/>
    </row>
    <row r="21" spans="2:21" ht="10.9" customHeight="1" x14ac:dyDescent="0.15">
      <c r="B21" s="5"/>
      <c r="C21" s="185"/>
      <c r="E21" s="55" t="s">
        <v>23</v>
      </c>
      <c r="F21" s="183">
        <f>ふり23</f>
        <v>0</v>
      </c>
      <c r="G21" s="183"/>
      <c r="H21" s="5"/>
      <c r="I21" s="5"/>
      <c r="J21" s="185"/>
      <c r="L21" s="55" t="s">
        <v>23</v>
      </c>
      <c r="M21" s="183">
        <f>ふり24</f>
        <v>0</v>
      </c>
      <c r="N21" s="183"/>
      <c r="O21" s="5"/>
      <c r="P21" s="8"/>
      <c r="Q21" s="176"/>
      <c r="R21" s="8"/>
      <c r="S21" s="8"/>
      <c r="T21" s="176"/>
      <c r="U21" s="8"/>
    </row>
    <row r="22" spans="2:21" ht="10.9" customHeight="1" x14ac:dyDescent="0.15">
      <c r="B22" s="5"/>
      <c r="C22" s="186"/>
      <c r="E22" s="9" t="s">
        <v>35</v>
      </c>
      <c r="F22" s="180">
        <f>氏名23</f>
        <v>0</v>
      </c>
      <c r="G22" s="180"/>
      <c r="H22" s="5"/>
      <c r="I22" s="5"/>
      <c r="J22" s="186"/>
      <c r="L22" s="9" t="s">
        <v>35</v>
      </c>
      <c r="M22" s="180">
        <f>氏名24</f>
        <v>0</v>
      </c>
      <c r="N22" s="180"/>
      <c r="O22" s="5"/>
      <c r="P22" s="8"/>
      <c r="Q22" s="176"/>
      <c r="R22" s="8"/>
      <c r="S22" s="8"/>
      <c r="T22" s="176"/>
      <c r="U22" s="8"/>
    </row>
    <row r="23" spans="2:21" x14ac:dyDescent="0.15">
      <c r="B23" s="5"/>
      <c r="C23" s="181" t="s">
        <v>36</v>
      </c>
      <c r="D23" s="181"/>
      <c r="E23" s="181"/>
      <c r="F23" s="181"/>
      <c r="G23" s="181"/>
      <c r="H23" s="5"/>
      <c r="I23" s="5"/>
      <c r="J23" s="181" t="s">
        <v>36</v>
      </c>
      <c r="K23" s="181"/>
      <c r="L23" s="181"/>
      <c r="M23" s="181"/>
      <c r="N23" s="181"/>
      <c r="O23" s="5"/>
      <c r="P23" s="8"/>
      <c r="Q23" s="176"/>
      <c r="R23" s="8"/>
      <c r="S23" s="8"/>
      <c r="T23" s="176"/>
      <c r="U23" s="8"/>
    </row>
    <row r="24" spans="2:21" x14ac:dyDescent="0.15">
      <c r="B24" s="5"/>
      <c r="C24" s="11" t="s">
        <v>17</v>
      </c>
      <c r="D24" s="55" t="s">
        <v>37</v>
      </c>
      <c r="E24" s="179" t="str">
        <f>IF(発行年月日="","令和　年　月　日",発行年月日)</f>
        <v>令和　年　月　日</v>
      </c>
      <c r="F24" s="179"/>
      <c r="G24" s="12"/>
      <c r="H24" s="47"/>
      <c r="I24" s="47"/>
      <c r="J24" s="11" t="s">
        <v>17</v>
      </c>
      <c r="K24" s="55" t="s">
        <v>37</v>
      </c>
      <c r="L24" s="179" t="str">
        <f>IF(発行年月日="","令和　年　月　日",発行年月日)</f>
        <v>令和　年　月　日</v>
      </c>
      <c r="M24" s="179"/>
      <c r="N24" s="12"/>
      <c r="O24" s="5"/>
      <c r="P24" s="8"/>
      <c r="Q24" s="176"/>
      <c r="R24" s="8"/>
      <c r="S24" s="8"/>
      <c r="T24" s="176"/>
      <c r="U24" s="8"/>
    </row>
    <row r="25" spans="2:21" x14ac:dyDescent="0.15">
      <c r="B25" s="5"/>
      <c r="C25" s="11" t="s">
        <v>38</v>
      </c>
      <c r="D25" s="55" t="s">
        <v>37</v>
      </c>
      <c r="E25" s="179" t="str">
        <f>IF(有効期限="","令和　年　月　日",有効期限)</f>
        <v>令和　年　月　日</v>
      </c>
      <c r="F25" s="179"/>
      <c r="G25" s="12"/>
      <c r="H25" s="47"/>
      <c r="I25" s="47"/>
      <c r="J25" s="11" t="s">
        <v>38</v>
      </c>
      <c r="K25" s="55" t="s">
        <v>37</v>
      </c>
      <c r="L25" s="179" t="str">
        <f>IF(有効期限="","令和　年　月　日",有効期限)</f>
        <v>令和　年　月　日</v>
      </c>
      <c r="M25" s="179"/>
      <c r="N25" s="12"/>
      <c r="O25" s="5"/>
      <c r="P25" s="8"/>
      <c r="Q25" s="176"/>
      <c r="R25" s="8"/>
      <c r="S25" s="8"/>
      <c r="T25" s="176"/>
      <c r="U25" s="8"/>
    </row>
    <row r="26" spans="2:21" ht="20.25" customHeight="1" x14ac:dyDescent="0.2">
      <c r="B26" s="5"/>
      <c r="C26" s="182" t="s">
        <v>39</v>
      </c>
      <c r="D26" s="182"/>
      <c r="E26" s="182"/>
      <c r="F26" s="182"/>
      <c r="G26" s="13"/>
      <c r="H26" s="5"/>
      <c r="I26" s="5"/>
      <c r="J26" s="182" t="s">
        <v>39</v>
      </c>
      <c r="K26" s="182"/>
      <c r="L26" s="182"/>
      <c r="M26" s="182"/>
      <c r="N26" s="13"/>
      <c r="O26" s="5"/>
      <c r="P26" s="8"/>
      <c r="Q26" s="176"/>
      <c r="R26" s="8"/>
      <c r="S26" s="8"/>
      <c r="T26" s="176"/>
      <c r="U26" s="8"/>
    </row>
    <row r="27" spans="2:21" ht="9" customHeight="1" x14ac:dyDescent="0.15">
      <c r="B27" s="5"/>
      <c r="C27" s="5"/>
      <c r="D27" s="5"/>
      <c r="E27" s="6"/>
      <c r="F27" s="5"/>
      <c r="G27" s="5"/>
      <c r="H27" s="5"/>
      <c r="I27" s="5"/>
      <c r="J27" s="5"/>
      <c r="K27" s="5"/>
      <c r="L27" s="6"/>
      <c r="M27" s="5"/>
      <c r="N27" s="5"/>
      <c r="O27" s="5"/>
      <c r="P27" s="8"/>
      <c r="Q27" s="8"/>
      <c r="R27" s="8"/>
      <c r="S27" s="8"/>
      <c r="T27" s="8"/>
      <c r="U27" s="8"/>
    </row>
    <row r="28" spans="2:21" ht="9" customHeight="1" x14ac:dyDescent="0.15">
      <c r="B28" s="5"/>
      <c r="C28" s="5"/>
      <c r="D28" s="5"/>
      <c r="E28" s="6"/>
      <c r="F28" s="5"/>
      <c r="G28" s="5"/>
      <c r="H28" s="5"/>
      <c r="I28" s="5"/>
      <c r="J28" s="5"/>
      <c r="K28" s="5"/>
      <c r="L28" s="6"/>
      <c r="M28" s="5"/>
      <c r="N28" s="5"/>
      <c r="O28" s="5"/>
      <c r="P28" s="7"/>
      <c r="Q28" s="8"/>
      <c r="R28" s="8"/>
      <c r="S28" s="7"/>
      <c r="T28" s="8"/>
      <c r="U28" s="8"/>
    </row>
    <row r="29" spans="2:21" ht="13.5" customHeight="1" x14ac:dyDescent="0.15">
      <c r="B29" s="5"/>
      <c r="C29" s="184" t="s">
        <v>46</v>
      </c>
      <c r="E29" s="14"/>
      <c r="F29" s="5"/>
      <c r="G29" s="51">
        <f>番号25</f>
        <v>0</v>
      </c>
      <c r="H29" s="5"/>
      <c r="I29" s="5"/>
      <c r="J29" s="184" t="s">
        <v>46</v>
      </c>
      <c r="L29" s="6"/>
      <c r="M29" s="5"/>
      <c r="N29" s="51">
        <f>番号26</f>
        <v>0</v>
      </c>
      <c r="O29" s="5"/>
      <c r="P29" s="8"/>
      <c r="Q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9" s="8"/>
      <c r="S29" s="8"/>
      <c r="T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9" s="8"/>
    </row>
    <row r="30" spans="2:21" ht="23.25" customHeight="1" x14ac:dyDescent="0.2">
      <c r="B30" s="5"/>
      <c r="C30" s="185"/>
      <c r="E30" s="177" t="s">
        <v>34</v>
      </c>
      <c r="F30" s="177"/>
      <c r="G30" s="177"/>
      <c r="H30" s="5"/>
      <c r="I30" s="5"/>
      <c r="J30" s="185"/>
      <c r="L30" s="177" t="s">
        <v>34</v>
      </c>
      <c r="M30" s="177"/>
      <c r="N30" s="177"/>
      <c r="O30" s="5"/>
      <c r="P30" s="8"/>
      <c r="Q30" s="176"/>
      <c r="R30" s="8"/>
      <c r="S30" s="8"/>
      <c r="T30" s="176"/>
      <c r="U30" s="8"/>
    </row>
    <row r="31" spans="2:21" ht="13.5" customHeight="1" x14ac:dyDescent="0.15">
      <c r="B31" s="5"/>
      <c r="C31" s="185"/>
      <c r="E31" s="188">
        <f>業務種別</f>
        <v>0</v>
      </c>
      <c r="F31" s="188"/>
      <c r="G31" s="188"/>
      <c r="H31" s="5"/>
      <c r="I31" s="5"/>
      <c r="J31" s="185"/>
      <c r="L31" s="178">
        <f>業務種別</f>
        <v>0</v>
      </c>
      <c r="M31" s="178"/>
      <c r="N31" s="178"/>
      <c r="O31" s="5"/>
      <c r="P31" s="8"/>
      <c r="Q31" s="176"/>
      <c r="R31" s="8"/>
      <c r="S31" s="8"/>
      <c r="T31" s="176"/>
      <c r="U31" s="8"/>
    </row>
    <row r="32" spans="2:21" ht="10.9" customHeight="1" x14ac:dyDescent="0.15">
      <c r="B32" s="5"/>
      <c r="C32" s="185"/>
      <c r="E32" s="9" t="s">
        <v>21</v>
      </c>
      <c r="F32" s="180">
        <f>受注者</f>
        <v>0</v>
      </c>
      <c r="G32" s="180"/>
      <c r="H32" s="5"/>
      <c r="I32" s="5"/>
      <c r="J32" s="185"/>
      <c r="L32" s="9" t="s">
        <v>21</v>
      </c>
      <c r="M32" s="180">
        <f>受注者</f>
        <v>0</v>
      </c>
      <c r="N32" s="180"/>
      <c r="O32" s="5"/>
      <c r="P32" s="8"/>
      <c r="Q32" s="176"/>
      <c r="R32" s="8"/>
      <c r="S32" s="8"/>
      <c r="T32" s="176"/>
      <c r="U32" s="8"/>
    </row>
    <row r="33" spans="2:21" ht="10.9" customHeight="1" x14ac:dyDescent="0.15">
      <c r="B33" s="5"/>
      <c r="C33" s="185"/>
      <c r="E33" s="64" t="s">
        <v>66</v>
      </c>
      <c r="F33" s="187">
        <f>発行申請書!$AB$40</f>
        <v>0</v>
      </c>
      <c r="G33" s="180"/>
      <c r="H33" s="5"/>
      <c r="I33" s="5"/>
      <c r="J33" s="185"/>
      <c r="L33" s="64" t="s">
        <v>66</v>
      </c>
      <c r="M33" s="187">
        <f>発行申請書!$AB$40</f>
        <v>0</v>
      </c>
      <c r="N33" s="180"/>
      <c r="O33" s="5"/>
      <c r="P33" s="8"/>
      <c r="Q33" s="176"/>
      <c r="R33" s="8"/>
      <c r="S33" s="8"/>
      <c r="T33" s="176"/>
      <c r="U33" s="8"/>
    </row>
    <row r="34" spans="2:21" ht="10.9" customHeight="1" x14ac:dyDescent="0.15">
      <c r="B34" s="5"/>
      <c r="C34" s="185"/>
      <c r="E34" s="55" t="s">
        <v>23</v>
      </c>
      <c r="F34" s="183">
        <f>ふり25</f>
        <v>0</v>
      </c>
      <c r="G34" s="183"/>
      <c r="H34" s="5"/>
      <c r="I34" s="5"/>
      <c r="J34" s="185"/>
      <c r="L34" s="55" t="s">
        <v>23</v>
      </c>
      <c r="M34" s="183">
        <f>ふり26</f>
        <v>0</v>
      </c>
      <c r="N34" s="183"/>
      <c r="O34" s="5"/>
      <c r="P34" s="8"/>
      <c r="Q34" s="176"/>
      <c r="R34" s="8"/>
      <c r="S34" s="8"/>
      <c r="T34" s="176"/>
      <c r="U34" s="8"/>
    </row>
    <row r="35" spans="2:21" ht="10.9" customHeight="1" x14ac:dyDescent="0.15">
      <c r="B35" s="5"/>
      <c r="C35" s="186"/>
      <c r="E35" s="9" t="s">
        <v>35</v>
      </c>
      <c r="F35" s="180">
        <f>氏名25</f>
        <v>0</v>
      </c>
      <c r="G35" s="180"/>
      <c r="H35" s="5"/>
      <c r="I35" s="5"/>
      <c r="J35" s="186"/>
      <c r="L35" s="9" t="s">
        <v>35</v>
      </c>
      <c r="M35" s="180">
        <f>氏名26</f>
        <v>0</v>
      </c>
      <c r="N35" s="180"/>
      <c r="O35" s="5"/>
      <c r="P35" s="8"/>
      <c r="Q35" s="176"/>
      <c r="R35" s="8"/>
      <c r="S35" s="8"/>
      <c r="T35" s="176"/>
      <c r="U35" s="8"/>
    </row>
    <row r="36" spans="2:21" x14ac:dyDescent="0.15">
      <c r="B36" s="5"/>
      <c r="C36" s="181" t="s">
        <v>36</v>
      </c>
      <c r="D36" s="181"/>
      <c r="E36" s="181"/>
      <c r="F36" s="181"/>
      <c r="G36" s="181"/>
      <c r="H36" s="5"/>
      <c r="I36" s="5"/>
      <c r="J36" s="181" t="s">
        <v>36</v>
      </c>
      <c r="K36" s="181"/>
      <c r="L36" s="181"/>
      <c r="M36" s="181"/>
      <c r="N36" s="181"/>
      <c r="O36" s="5"/>
      <c r="P36" s="8"/>
      <c r="Q36" s="176"/>
      <c r="R36" s="8"/>
      <c r="S36" s="8"/>
      <c r="T36" s="176"/>
      <c r="U36" s="8"/>
    </row>
    <row r="37" spans="2:21" x14ac:dyDescent="0.15">
      <c r="B37" s="5"/>
      <c r="C37" s="11" t="s">
        <v>17</v>
      </c>
      <c r="D37" s="55" t="s">
        <v>37</v>
      </c>
      <c r="E37" s="179" t="str">
        <f>IF(発行年月日="","令和　年　月　日",発行年月日)</f>
        <v>令和　年　月　日</v>
      </c>
      <c r="F37" s="179"/>
      <c r="G37" s="12"/>
      <c r="H37" s="47"/>
      <c r="I37" s="47"/>
      <c r="J37" s="11" t="s">
        <v>17</v>
      </c>
      <c r="K37" s="55" t="s">
        <v>37</v>
      </c>
      <c r="L37" s="179" t="str">
        <f>IF(発行年月日="","令和　年　月　日",発行年月日)</f>
        <v>令和　年　月　日</v>
      </c>
      <c r="M37" s="179"/>
      <c r="N37" s="12"/>
      <c r="O37" s="5"/>
      <c r="P37" s="8"/>
      <c r="Q37" s="176"/>
      <c r="R37" s="8"/>
      <c r="S37" s="8"/>
      <c r="T37" s="176"/>
      <c r="U37" s="8"/>
    </row>
    <row r="38" spans="2:21" x14ac:dyDescent="0.15">
      <c r="B38" s="5"/>
      <c r="C38" s="11" t="s">
        <v>38</v>
      </c>
      <c r="D38" s="55" t="s">
        <v>37</v>
      </c>
      <c r="E38" s="179" t="str">
        <f>IF(有効期限="","令和　年　月　日",有効期限)</f>
        <v>令和　年　月　日</v>
      </c>
      <c r="F38" s="179"/>
      <c r="G38" s="12"/>
      <c r="H38" s="47"/>
      <c r="I38" s="47"/>
      <c r="J38" s="11" t="s">
        <v>38</v>
      </c>
      <c r="K38" s="55" t="s">
        <v>37</v>
      </c>
      <c r="L38" s="179" t="str">
        <f>IF(有効期限="","令和　年　月　日",有効期限)</f>
        <v>令和　年　月　日</v>
      </c>
      <c r="M38" s="179"/>
      <c r="N38" s="12"/>
      <c r="O38" s="5"/>
      <c r="P38" s="8"/>
      <c r="Q38" s="176"/>
      <c r="R38" s="8"/>
      <c r="S38" s="8"/>
      <c r="T38" s="176"/>
      <c r="U38" s="8"/>
    </row>
    <row r="39" spans="2:21" ht="20.25" customHeight="1" x14ac:dyDescent="0.2">
      <c r="B39" s="5"/>
      <c r="C39" s="182" t="s">
        <v>39</v>
      </c>
      <c r="D39" s="182"/>
      <c r="E39" s="182"/>
      <c r="F39" s="182"/>
      <c r="G39" s="13"/>
      <c r="H39" s="5"/>
      <c r="I39" s="5"/>
      <c r="J39" s="182" t="s">
        <v>39</v>
      </c>
      <c r="K39" s="182"/>
      <c r="L39" s="182"/>
      <c r="M39" s="182"/>
      <c r="N39" s="13"/>
      <c r="O39" s="5"/>
      <c r="P39" s="8"/>
      <c r="Q39" s="176"/>
      <c r="R39" s="8"/>
      <c r="S39" s="8"/>
      <c r="T39" s="176"/>
      <c r="U39" s="8"/>
    </row>
    <row r="40" spans="2:21" ht="9" customHeight="1" x14ac:dyDescent="0.15">
      <c r="B40" s="5"/>
      <c r="C40" s="5"/>
      <c r="D40" s="5"/>
      <c r="E40" s="6"/>
      <c r="F40" s="5"/>
      <c r="G40" s="5"/>
      <c r="H40" s="5"/>
      <c r="I40" s="5"/>
      <c r="J40" s="5"/>
      <c r="K40" s="5"/>
      <c r="L40" s="6"/>
      <c r="M40" s="5"/>
      <c r="N40" s="5"/>
      <c r="O40" s="5"/>
      <c r="P40" s="8"/>
      <c r="Q40" s="8"/>
      <c r="R40" s="8"/>
      <c r="S40" s="8"/>
      <c r="T40" s="8"/>
      <c r="U40" s="8"/>
    </row>
    <row r="41" spans="2:21" ht="9" customHeight="1" x14ac:dyDescent="0.15">
      <c r="B41" s="5"/>
      <c r="C41" s="5"/>
      <c r="D41" s="5"/>
      <c r="E41" s="6"/>
      <c r="F41" s="5"/>
      <c r="G41" s="5"/>
      <c r="H41" s="5"/>
      <c r="I41" s="5"/>
      <c r="J41" s="5"/>
      <c r="K41" s="5"/>
      <c r="L41" s="6"/>
      <c r="M41" s="5"/>
      <c r="N41" s="5"/>
      <c r="O41" s="5"/>
      <c r="P41" s="7"/>
      <c r="Q41" s="8"/>
      <c r="R41" s="8"/>
      <c r="S41" s="7"/>
      <c r="T41" s="8"/>
      <c r="U41" s="8"/>
    </row>
    <row r="42" spans="2:21" ht="13.5" customHeight="1" x14ac:dyDescent="0.15">
      <c r="B42" s="5"/>
      <c r="C42" s="184" t="s">
        <v>46</v>
      </c>
      <c r="E42" s="6"/>
      <c r="F42" s="5"/>
      <c r="G42" s="51">
        <f>番号27</f>
        <v>0</v>
      </c>
      <c r="H42" s="5"/>
      <c r="I42" s="5"/>
      <c r="J42" s="184" t="s">
        <v>46</v>
      </c>
      <c r="L42" s="6"/>
      <c r="M42" s="5"/>
      <c r="N42" s="51">
        <f>番号28</f>
        <v>0</v>
      </c>
      <c r="O42" s="5"/>
      <c r="P42" s="8"/>
      <c r="Q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42" s="8"/>
      <c r="S42" s="8"/>
      <c r="T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42" s="8"/>
    </row>
    <row r="43" spans="2:21" ht="23.25" customHeight="1" x14ac:dyDescent="0.2">
      <c r="B43" s="5"/>
      <c r="C43" s="185"/>
      <c r="E43" s="177" t="s">
        <v>34</v>
      </c>
      <c r="F43" s="177"/>
      <c r="G43" s="177"/>
      <c r="H43" s="5"/>
      <c r="I43" s="5"/>
      <c r="J43" s="185"/>
      <c r="L43" s="177" t="s">
        <v>34</v>
      </c>
      <c r="M43" s="177"/>
      <c r="N43" s="177"/>
      <c r="O43" s="5"/>
      <c r="P43" s="8"/>
      <c r="Q43" s="176"/>
      <c r="R43" s="8"/>
      <c r="S43" s="8"/>
      <c r="T43" s="176"/>
      <c r="U43" s="8"/>
    </row>
    <row r="44" spans="2:21" ht="13.5" customHeight="1" x14ac:dyDescent="0.15">
      <c r="B44" s="5"/>
      <c r="C44" s="185"/>
      <c r="E44" s="178">
        <f>業務種別</f>
        <v>0</v>
      </c>
      <c r="F44" s="178"/>
      <c r="G44" s="178"/>
      <c r="H44" s="5"/>
      <c r="I44" s="5"/>
      <c r="J44" s="185"/>
      <c r="L44" s="178">
        <f>業務種別</f>
        <v>0</v>
      </c>
      <c r="M44" s="178"/>
      <c r="N44" s="178"/>
      <c r="O44" s="5"/>
      <c r="P44" s="8"/>
      <c r="Q44" s="176"/>
      <c r="R44" s="8"/>
      <c r="S44" s="8"/>
      <c r="T44" s="176"/>
      <c r="U44" s="8"/>
    </row>
    <row r="45" spans="2:21" ht="10.9" customHeight="1" x14ac:dyDescent="0.15">
      <c r="B45" s="5"/>
      <c r="C45" s="185"/>
      <c r="E45" s="9" t="s">
        <v>21</v>
      </c>
      <c r="F45" s="180">
        <f>受注者</f>
        <v>0</v>
      </c>
      <c r="G45" s="180"/>
      <c r="H45" s="5"/>
      <c r="I45" s="5"/>
      <c r="J45" s="185"/>
      <c r="L45" s="9" t="s">
        <v>21</v>
      </c>
      <c r="M45" s="180">
        <f>受注者</f>
        <v>0</v>
      </c>
      <c r="N45" s="180"/>
      <c r="O45" s="5"/>
      <c r="P45" s="8"/>
      <c r="Q45" s="176"/>
      <c r="R45" s="8"/>
      <c r="S45" s="8"/>
      <c r="T45" s="176"/>
      <c r="U45" s="8"/>
    </row>
    <row r="46" spans="2:21" ht="10.9" customHeight="1" x14ac:dyDescent="0.15">
      <c r="B46" s="5"/>
      <c r="C46" s="185"/>
      <c r="E46" s="64" t="s">
        <v>66</v>
      </c>
      <c r="F46" s="187">
        <f>発行申請書!$AB$40</f>
        <v>0</v>
      </c>
      <c r="G46" s="180"/>
      <c r="H46" s="5"/>
      <c r="I46" s="5"/>
      <c r="J46" s="185"/>
      <c r="L46" s="64" t="s">
        <v>66</v>
      </c>
      <c r="M46" s="187">
        <f>発行申請書!$AB$40</f>
        <v>0</v>
      </c>
      <c r="N46" s="180"/>
      <c r="O46" s="5"/>
      <c r="P46" s="8"/>
      <c r="Q46" s="176"/>
      <c r="R46" s="8"/>
      <c r="S46" s="8"/>
      <c r="T46" s="176"/>
      <c r="U46" s="8"/>
    </row>
    <row r="47" spans="2:21" ht="10.9" customHeight="1" x14ac:dyDescent="0.15">
      <c r="B47" s="5"/>
      <c r="C47" s="185"/>
      <c r="E47" s="55" t="s">
        <v>23</v>
      </c>
      <c r="F47" s="183">
        <f>ふり27</f>
        <v>0</v>
      </c>
      <c r="G47" s="183"/>
      <c r="H47" s="5"/>
      <c r="I47" s="5"/>
      <c r="J47" s="185"/>
      <c r="L47" s="55" t="s">
        <v>23</v>
      </c>
      <c r="M47" s="183">
        <f>ふり28</f>
        <v>0</v>
      </c>
      <c r="N47" s="183"/>
      <c r="O47" s="5"/>
      <c r="P47" s="8"/>
      <c r="Q47" s="176"/>
      <c r="R47" s="8"/>
      <c r="S47" s="8"/>
      <c r="T47" s="176"/>
      <c r="U47" s="8"/>
    </row>
    <row r="48" spans="2:21" ht="10.9" customHeight="1" x14ac:dyDescent="0.15">
      <c r="B48" s="5"/>
      <c r="C48" s="186"/>
      <c r="E48" s="9" t="s">
        <v>35</v>
      </c>
      <c r="F48" s="180">
        <f>氏名27</f>
        <v>0</v>
      </c>
      <c r="G48" s="180"/>
      <c r="H48" s="5"/>
      <c r="I48" s="5"/>
      <c r="J48" s="186"/>
      <c r="L48" s="9" t="s">
        <v>35</v>
      </c>
      <c r="M48" s="180">
        <f>氏名28</f>
        <v>0</v>
      </c>
      <c r="N48" s="180"/>
      <c r="O48" s="5"/>
      <c r="P48" s="8"/>
      <c r="Q48" s="176"/>
      <c r="R48" s="8"/>
      <c r="S48" s="8"/>
      <c r="T48" s="176"/>
      <c r="U48" s="8"/>
    </row>
    <row r="49" spans="2:21" x14ac:dyDescent="0.15">
      <c r="B49" s="5"/>
      <c r="C49" s="181" t="s">
        <v>36</v>
      </c>
      <c r="D49" s="181"/>
      <c r="E49" s="181"/>
      <c r="F49" s="181"/>
      <c r="G49" s="181"/>
      <c r="H49" s="5"/>
      <c r="I49" s="5"/>
      <c r="J49" s="181" t="s">
        <v>36</v>
      </c>
      <c r="K49" s="181"/>
      <c r="L49" s="181"/>
      <c r="M49" s="181"/>
      <c r="N49" s="181"/>
      <c r="O49" s="5"/>
      <c r="P49" s="8"/>
      <c r="Q49" s="176"/>
      <c r="R49" s="8"/>
      <c r="S49" s="8"/>
      <c r="T49" s="176"/>
      <c r="U49" s="8"/>
    </row>
    <row r="50" spans="2:21" x14ac:dyDescent="0.15">
      <c r="B50" s="5"/>
      <c r="C50" s="11" t="s">
        <v>17</v>
      </c>
      <c r="D50" s="55" t="s">
        <v>37</v>
      </c>
      <c r="E50" s="179" t="str">
        <f>IF(発行年月日="","令和　年　月　日",発行年月日)</f>
        <v>令和　年　月　日</v>
      </c>
      <c r="F50" s="179"/>
      <c r="G50" s="12"/>
      <c r="H50" s="47"/>
      <c r="I50" s="47"/>
      <c r="J50" s="11" t="s">
        <v>17</v>
      </c>
      <c r="K50" s="55" t="s">
        <v>37</v>
      </c>
      <c r="L50" s="179" t="str">
        <f>IF(発行年月日="","令和　年　月　日",発行年月日)</f>
        <v>令和　年　月　日</v>
      </c>
      <c r="M50" s="179"/>
      <c r="N50" s="12"/>
      <c r="O50" s="5"/>
      <c r="P50" s="8"/>
      <c r="Q50" s="176"/>
      <c r="R50" s="8"/>
      <c r="S50" s="8"/>
      <c r="T50" s="176"/>
      <c r="U50" s="8"/>
    </row>
    <row r="51" spans="2:21" x14ac:dyDescent="0.15">
      <c r="B51" s="5"/>
      <c r="C51" s="11" t="s">
        <v>38</v>
      </c>
      <c r="D51" s="55" t="s">
        <v>37</v>
      </c>
      <c r="E51" s="179" t="str">
        <f>IF(有効期限="","令和　年　月　日",有効期限)</f>
        <v>令和　年　月　日</v>
      </c>
      <c r="F51" s="179"/>
      <c r="G51" s="12"/>
      <c r="H51" s="47"/>
      <c r="I51" s="47"/>
      <c r="J51" s="11" t="s">
        <v>38</v>
      </c>
      <c r="K51" s="55" t="s">
        <v>37</v>
      </c>
      <c r="L51" s="179" t="str">
        <f>IF(有効期限="","令和　年　月　日",有効期限)</f>
        <v>令和　年　月　日</v>
      </c>
      <c r="M51" s="179"/>
      <c r="N51" s="12"/>
      <c r="O51" s="5"/>
      <c r="P51" s="8"/>
      <c r="Q51" s="176"/>
      <c r="R51" s="8"/>
      <c r="S51" s="8"/>
      <c r="T51" s="176"/>
      <c r="U51" s="8"/>
    </row>
    <row r="52" spans="2:21" ht="20.25" customHeight="1" x14ac:dyDescent="0.2">
      <c r="B52" s="5"/>
      <c r="C52" s="182" t="s">
        <v>39</v>
      </c>
      <c r="D52" s="182"/>
      <c r="E52" s="182"/>
      <c r="F52" s="182"/>
      <c r="G52" s="13"/>
      <c r="H52" s="5"/>
      <c r="I52" s="5"/>
      <c r="J52" s="182" t="s">
        <v>39</v>
      </c>
      <c r="K52" s="182"/>
      <c r="L52" s="182"/>
      <c r="M52" s="182"/>
      <c r="N52" s="13"/>
      <c r="O52" s="5"/>
      <c r="P52" s="8"/>
      <c r="Q52" s="176"/>
      <c r="R52" s="8"/>
      <c r="S52" s="8"/>
      <c r="T52" s="176"/>
      <c r="U52" s="8"/>
    </row>
    <row r="53" spans="2:21" ht="9" customHeight="1" x14ac:dyDescent="0.15">
      <c r="B53" s="5"/>
      <c r="C53" s="5"/>
      <c r="D53" s="5"/>
      <c r="E53" s="6"/>
      <c r="F53" s="5"/>
      <c r="G53" s="5"/>
      <c r="H53" s="5"/>
      <c r="I53" s="5"/>
      <c r="J53" s="5"/>
      <c r="K53" s="5"/>
      <c r="L53" s="6"/>
      <c r="M53" s="5"/>
      <c r="N53" s="5"/>
      <c r="O53" s="5"/>
      <c r="P53" s="8"/>
      <c r="Q53" s="8"/>
      <c r="R53" s="8"/>
      <c r="S53" s="8"/>
      <c r="T53" s="8"/>
      <c r="U53" s="8"/>
    </row>
    <row r="54" spans="2:21" ht="9" customHeight="1" x14ac:dyDescent="0.15">
      <c r="B54" s="5"/>
      <c r="C54" s="5"/>
      <c r="D54" s="5"/>
      <c r="E54" s="6"/>
      <c r="F54" s="5"/>
      <c r="G54" s="5"/>
      <c r="H54" s="5"/>
      <c r="I54" s="5"/>
      <c r="J54" s="5"/>
      <c r="K54" s="5"/>
      <c r="L54" s="6"/>
      <c r="M54" s="5"/>
      <c r="N54" s="5"/>
      <c r="O54" s="5"/>
      <c r="P54" s="7"/>
      <c r="Q54" s="8"/>
      <c r="R54" s="8"/>
      <c r="S54" s="7"/>
      <c r="T54" s="8"/>
      <c r="U54" s="8"/>
    </row>
    <row r="55" spans="2:21" ht="13.5" customHeight="1" x14ac:dyDescent="0.15">
      <c r="B55" s="5"/>
      <c r="C55" s="184" t="s">
        <v>46</v>
      </c>
      <c r="E55" s="15"/>
      <c r="F55" s="5"/>
      <c r="G55" s="51">
        <f>番号29</f>
        <v>0</v>
      </c>
      <c r="H55" s="5"/>
      <c r="I55" s="15"/>
      <c r="J55" s="184" t="s">
        <v>46</v>
      </c>
      <c r="L55" s="15"/>
      <c r="M55" s="5"/>
      <c r="N55" s="51">
        <f>番号30</f>
        <v>0</v>
      </c>
      <c r="O55" s="5"/>
      <c r="P55" s="8"/>
      <c r="Q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5" s="8"/>
      <c r="S55" s="8"/>
      <c r="T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5" s="8"/>
    </row>
    <row r="56" spans="2:21" ht="23.25" customHeight="1" x14ac:dyDescent="0.2">
      <c r="B56" s="5"/>
      <c r="C56" s="185"/>
      <c r="E56" s="177" t="s">
        <v>34</v>
      </c>
      <c r="F56" s="177"/>
      <c r="G56" s="177"/>
      <c r="H56" s="5"/>
      <c r="I56" s="15"/>
      <c r="J56" s="185"/>
      <c r="L56" s="177" t="s">
        <v>34</v>
      </c>
      <c r="M56" s="177"/>
      <c r="N56" s="177"/>
      <c r="O56" s="5"/>
      <c r="P56" s="8"/>
      <c r="Q56" s="176"/>
      <c r="R56" s="8"/>
      <c r="S56" s="8"/>
      <c r="T56" s="176"/>
      <c r="U56" s="8"/>
    </row>
    <row r="57" spans="2:21" ht="13.5" customHeight="1" x14ac:dyDescent="0.15">
      <c r="B57" s="5"/>
      <c r="C57" s="185"/>
      <c r="E57" s="178">
        <f>業務種別</f>
        <v>0</v>
      </c>
      <c r="F57" s="178"/>
      <c r="G57" s="178"/>
      <c r="H57" s="5"/>
      <c r="I57" s="15"/>
      <c r="J57" s="185"/>
      <c r="L57" s="178">
        <f>業務種別</f>
        <v>0</v>
      </c>
      <c r="M57" s="178"/>
      <c r="N57" s="178"/>
      <c r="O57" s="5"/>
      <c r="P57" s="8"/>
      <c r="Q57" s="176"/>
      <c r="R57" s="8"/>
      <c r="S57" s="8"/>
      <c r="T57" s="176"/>
      <c r="U57" s="8"/>
    </row>
    <row r="58" spans="2:21" ht="10.9" customHeight="1" x14ac:dyDescent="0.15">
      <c r="B58" s="5"/>
      <c r="C58" s="185"/>
      <c r="E58" s="9" t="s">
        <v>21</v>
      </c>
      <c r="F58" s="180">
        <f>受注者</f>
        <v>0</v>
      </c>
      <c r="G58" s="180"/>
      <c r="H58" s="5"/>
      <c r="I58" s="15"/>
      <c r="J58" s="185"/>
      <c r="L58" s="9" t="s">
        <v>21</v>
      </c>
      <c r="M58" s="180">
        <f>受注者</f>
        <v>0</v>
      </c>
      <c r="N58" s="180"/>
      <c r="O58" s="5"/>
      <c r="P58" s="8"/>
      <c r="Q58" s="176"/>
      <c r="R58" s="8"/>
      <c r="S58" s="8"/>
      <c r="T58" s="176"/>
      <c r="U58" s="8"/>
    </row>
    <row r="59" spans="2:21" ht="10.9" customHeight="1" x14ac:dyDescent="0.15">
      <c r="B59" s="5"/>
      <c r="C59" s="185"/>
      <c r="E59" s="64" t="s">
        <v>66</v>
      </c>
      <c r="F59" s="187">
        <f>発行申請書!$AB$40</f>
        <v>0</v>
      </c>
      <c r="G59" s="180"/>
      <c r="H59" s="5"/>
      <c r="I59" s="15"/>
      <c r="J59" s="185"/>
      <c r="L59" s="64" t="s">
        <v>66</v>
      </c>
      <c r="M59" s="187">
        <f>発行申請書!$AB$40</f>
        <v>0</v>
      </c>
      <c r="N59" s="180"/>
      <c r="O59" s="5"/>
      <c r="P59" s="8"/>
      <c r="Q59" s="176"/>
      <c r="R59" s="8"/>
      <c r="S59" s="8"/>
      <c r="T59" s="176"/>
      <c r="U59" s="8"/>
    </row>
    <row r="60" spans="2:21" ht="10.9" customHeight="1" x14ac:dyDescent="0.15">
      <c r="B60" s="5"/>
      <c r="C60" s="185"/>
      <c r="E60" s="55" t="s">
        <v>23</v>
      </c>
      <c r="F60" s="183">
        <f>ふり29</f>
        <v>0</v>
      </c>
      <c r="G60" s="183"/>
      <c r="H60" s="5"/>
      <c r="I60" s="15"/>
      <c r="J60" s="185"/>
      <c r="L60" s="55" t="s">
        <v>23</v>
      </c>
      <c r="M60" s="183">
        <f>ふり30</f>
        <v>0</v>
      </c>
      <c r="N60" s="183"/>
      <c r="O60" s="5"/>
      <c r="P60" s="8"/>
      <c r="Q60" s="176"/>
      <c r="R60" s="8"/>
      <c r="S60" s="8"/>
      <c r="T60" s="176"/>
      <c r="U60" s="8"/>
    </row>
    <row r="61" spans="2:21" ht="10.9" customHeight="1" x14ac:dyDescent="0.15">
      <c r="B61" s="5"/>
      <c r="C61" s="186"/>
      <c r="E61" s="9" t="s">
        <v>35</v>
      </c>
      <c r="F61" s="180">
        <f>氏名29</f>
        <v>0</v>
      </c>
      <c r="G61" s="180"/>
      <c r="H61" s="5"/>
      <c r="I61" s="15"/>
      <c r="J61" s="186"/>
      <c r="L61" s="9" t="s">
        <v>35</v>
      </c>
      <c r="M61" s="180">
        <f>氏名30</f>
        <v>0</v>
      </c>
      <c r="N61" s="180"/>
      <c r="O61" s="5"/>
      <c r="P61" s="8"/>
      <c r="Q61" s="176"/>
      <c r="R61" s="8"/>
      <c r="S61" s="8"/>
      <c r="T61" s="176"/>
      <c r="U61" s="8"/>
    </row>
    <row r="62" spans="2:21" x14ac:dyDescent="0.15">
      <c r="B62" s="5"/>
      <c r="C62" s="181" t="s">
        <v>36</v>
      </c>
      <c r="D62" s="181"/>
      <c r="E62" s="181"/>
      <c r="F62" s="181"/>
      <c r="G62" s="181"/>
      <c r="H62" s="5"/>
      <c r="I62" s="5"/>
      <c r="J62" s="181" t="s">
        <v>36</v>
      </c>
      <c r="K62" s="181"/>
      <c r="L62" s="181"/>
      <c r="M62" s="181"/>
      <c r="N62" s="181"/>
      <c r="O62" s="5"/>
      <c r="P62" s="8"/>
      <c r="Q62" s="176"/>
      <c r="R62" s="8"/>
      <c r="S62" s="8"/>
      <c r="T62" s="176"/>
      <c r="U62" s="8"/>
    </row>
    <row r="63" spans="2:21" x14ac:dyDescent="0.15">
      <c r="B63" s="5"/>
      <c r="C63" s="11" t="s">
        <v>17</v>
      </c>
      <c r="D63" s="55" t="s">
        <v>37</v>
      </c>
      <c r="E63" s="179" t="str">
        <f>IF(発行年月日="","令和　年　月　日",発行年月日)</f>
        <v>令和　年　月　日</v>
      </c>
      <c r="F63" s="179"/>
      <c r="G63" s="12"/>
      <c r="H63" s="47"/>
      <c r="I63" s="47"/>
      <c r="J63" s="11" t="s">
        <v>17</v>
      </c>
      <c r="K63" s="55" t="s">
        <v>37</v>
      </c>
      <c r="L63" s="179" t="str">
        <f>IF(発行年月日="","令和　年　月　日",発行年月日)</f>
        <v>令和　年　月　日</v>
      </c>
      <c r="M63" s="179"/>
      <c r="N63" s="12"/>
      <c r="O63" s="5"/>
      <c r="P63" s="8"/>
      <c r="Q63" s="176"/>
      <c r="R63" s="8"/>
      <c r="S63" s="8"/>
      <c r="T63" s="176"/>
      <c r="U63" s="8"/>
    </row>
    <row r="64" spans="2:21" x14ac:dyDescent="0.15">
      <c r="B64" s="5"/>
      <c r="C64" s="11" t="s">
        <v>38</v>
      </c>
      <c r="D64" s="55" t="s">
        <v>37</v>
      </c>
      <c r="E64" s="179" t="str">
        <f>IF(有効期限="","令和　年　月　日",有効期限)</f>
        <v>令和　年　月　日</v>
      </c>
      <c r="F64" s="179"/>
      <c r="G64" s="12"/>
      <c r="H64" s="47"/>
      <c r="I64" s="47"/>
      <c r="J64" s="11" t="s">
        <v>38</v>
      </c>
      <c r="K64" s="55" t="s">
        <v>37</v>
      </c>
      <c r="L64" s="179" t="str">
        <f>IF(有効期限="","令和　年　月　日",有効期限)</f>
        <v>令和　年　月　日</v>
      </c>
      <c r="M64" s="179"/>
      <c r="N64" s="12"/>
      <c r="O64" s="5"/>
      <c r="P64" s="8"/>
      <c r="Q64" s="176"/>
      <c r="R64" s="8"/>
      <c r="S64" s="8"/>
      <c r="T64" s="176"/>
      <c r="U64" s="8"/>
    </row>
    <row r="65" spans="2:21" ht="20.25" customHeight="1" x14ac:dyDescent="0.2">
      <c r="B65" s="5"/>
      <c r="C65" s="182" t="s">
        <v>39</v>
      </c>
      <c r="D65" s="182"/>
      <c r="E65" s="182"/>
      <c r="F65" s="182"/>
      <c r="G65" s="13"/>
      <c r="H65" s="5"/>
      <c r="I65" s="5"/>
      <c r="J65" s="182" t="s">
        <v>39</v>
      </c>
      <c r="K65" s="182"/>
      <c r="L65" s="182"/>
      <c r="M65" s="182"/>
      <c r="N65" s="13"/>
      <c r="O65" s="5"/>
      <c r="P65" s="8"/>
      <c r="Q65" s="176"/>
      <c r="R65" s="8"/>
      <c r="S65" s="8"/>
      <c r="T65" s="176"/>
      <c r="U65" s="8"/>
    </row>
    <row r="66" spans="2:21" ht="9" customHeight="1" x14ac:dyDescent="0.15">
      <c r="B66" s="5"/>
      <c r="C66" s="5"/>
      <c r="D66" s="5"/>
      <c r="E66" s="6"/>
      <c r="F66" s="5"/>
      <c r="G66" s="5"/>
      <c r="H66" s="5"/>
      <c r="I66" s="5"/>
      <c r="J66" s="5"/>
      <c r="K66" s="5"/>
      <c r="L66" s="6"/>
      <c r="M66" s="5"/>
      <c r="N66" s="5"/>
      <c r="O66" s="5"/>
      <c r="P66" s="8"/>
      <c r="Q66" s="8"/>
      <c r="R66" s="8"/>
      <c r="S66" s="8"/>
      <c r="T66" s="8"/>
      <c r="U66" s="8"/>
    </row>
    <row r="69" spans="2:21" x14ac:dyDescent="0.15">
      <c r="B69" s="4"/>
      <c r="C69" s="4"/>
      <c r="D69" s="4"/>
    </row>
    <row r="70" spans="2:21" x14ac:dyDescent="0.15">
      <c r="B70" s="4"/>
      <c r="C70" s="45"/>
      <c r="D70" s="4"/>
    </row>
    <row r="71" spans="2:21" x14ac:dyDescent="0.15">
      <c r="B71" s="4"/>
      <c r="C71" s="45"/>
      <c r="D71" s="4"/>
    </row>
    <row r="72" spans="2:21" x14ac:dyDescent="0.15">
      <c r="B72" s="4"/>
      <c r="C72" s="45"/>
      <c r="D72" s="4"/>
    </row>
    <row r="73" spans="2:21" x14ac:dyDescent="0.15">
      <c r="B73" s="4"/>
      <c r="C73" s="45"/>
      <c r="D73" s="4"/>
    </row>
    <row r="74" spans="2:21" x14ac:dyDescent="0.15">
      <c r="B74" s="4"/>
      <c r="C74" s="45"/>
      <c r="D74" s="4"/>
    </row>
    <row r="75" spans="2:21" x14ac:dyDescent="0.15">
      <c r="B75" s="4"/>
      <c r="C75" s="45"/>
      <c r="D75" s="4"/>
    </row>
    <row r="76" spans="2:21" x14ac:dyDescent="0.15">
      <c r="B76" s="4"/>
      <c r="C76" s="4"/>
      <c r="D76" s="4"/>
    </row>
  </sheetData>
  <sheetProtection selectLockedCells="1"/>
  <protectedRanges>
    <protectedRange sqref="C3 J3 C16 J16 C29 J29 C42 J42 C55 J55" name="従事者証画像貼付枠"/>
  </protectedRanges>
  <mergeCells count="120">
    <mergeCell ref="C62:G62"/>
    <mergeCell ref="J62:N62"/>
    <mergeCell ref="C55:C61"/>
    <mergeCell ref="J55:J61"/>
    <mergeCell ref="Q55:Q65"/>
    <mergeCell ref="T55:T65"/>
    <mergeCell ref="E56:G56"/>
    <mergeCell ref="L56:N56"/>
    <mergeCell ref="E57:G57"/>
    <mergeCell ref="L57:N57"/>
    <mergeCell ref="F58:G58"/>
    <mergeCell ref="M58:N58"/>
    <mergeCell ref="E64:F64"/>
    <mergeCell ref="L64:M64"/>
    <mergeCell ref="C65:F65"/>
    <mergeCell ref="J65:M65"/>
    <mergeCell ref="F59:G59"/>
    <mergeCell ref="M59:N59"/>
    <mergeCell ref="E50:F50"/>
    <mergeCell ref="L50:M50"/>
    <mergeCell ref="E51:F51"/>
    <mergeCell ref="L51:M51"/>
    <mergeCell ref="C52:F52"/>
    <mergeCell ref="J52:M52"/>
    <mergeCell ref="T42:T52"/>
    <mergeCell ref="E63:F63"/>
    <mergeCell ref="L63:M63"/>
    <mergeCell ref="F60:G60"/>
    <mergeCell ref="M60:N60"/>
    <mergeCell ref="F61:G61"/>
    <mergeCell ref="C49:G49"/>
    <mergeCell ref="J49:N49"/>
    <mergeCell ref="C42:C48"/>
    <mergeCell ref="J42:J48"/>
    <mergeCell ref="Q42:Q52"/>
    <mergeCell ref="E43:G43"/>
    <mergeCell ref="L43:N43"/>
    <mergeCell ref="E44:G44"/>
    <mergeCell ref="L44:N44"/>
    <mergeCell ref="F45:G45"/>
    <mergeCell ref="M45:N45"/>
    <mergeCell ref="M61:N61"/>
    <mergeCell ref="M35:N35"/>
    <mergeCell ref="C36:G36"/>
    <mergeCell ref="J36:N36"/>
    <mergeCell ref="C29:C35"/>
    <mergeCell ref="J29:J35"/>
    <mergeCell ref="F47:G47"/>
    <mergeCell ref="M47:N47"/>
    <mergeCell ref="F48:G48"/>
    <mergeCell ref="M48:N48"/>
    <mergeCell ref="F33:G33"/>
    <mergeCell ref="M33:N33"/>
    <mergeCell ref="F46:G46"/>
    <mergeCell ref="M46:N46"/>
    <mergeCell ref="Q29:Q39"/>
    <mergeCell ref="T29:T39"/>
    <mergeCell ref="E30:G30"/>
    <mergeCell ref="L30:N30"/>
    <mergeCell ref="E31:G31"/>
    <mergeCell ref="L31:N31"/>
    <mergeCell ref="F32:G32"/>
    <mergeCell ref="M32:N32"/>
    <mergeCell ref="E24:F24"/>
    <mergeCell ref="L24:M24"/>
    <mergeCell ref="E25:F25"/>
    <mergeCell ref="L25:M25"/>
    <mergeCell ref="C26:F26"/>
    <mergeCell ref="J26:M26"/>
    <mergeCell ref="T16:T26"/>
    <mergeCell ref="E37:F37"/>
    <mergeCell ref="L37:M37"/>
    <mergeCell ref="E38:F38"/>
    <mergeCell ref="L38:M38"/>
    <mergeCell ref="C39:F39"/>
    <mergeCell ref="J39:M39"/>
    <mergeCell ref="F34:G34"/>
    <mergeCell ref="M34:N34"/>
    <mergeCell ref="F35:G35"/>
    <mergeCell ref="F21:G21"/>
    <mergeCell ref="M21:N21"/>
    <mergeCell ref="F22:G22"/>
    <mergeCell ref="M22:N22"/>
    <mergeCell ref="C23:G23"/>
    <mergeCell ref="J23:N23"/>
    <mergeCell ref="C16:C22"/>
    <mergeCell ref="J16:J22"/>
    <mergeCell ref="Q16:Q26"/>
    <mergeCell ref="E17:G17"/>
    <mergeCell ref="L17:N17"/>
    <mergeCell ref="E18:G18"/>
    <mergeCell ref="L18:N18"/>
    <mergeCell ref="F19:G19"/>
    <mergeCell ref="M19:N19"/>
    <mergeCell ref="F20:G20"/>
    <mergeCell ref="M20:N20"/>
    <mergeCell ref="Q3:Q13"/>
    <mergeCell ref="T3:T13"/>
    <mergeCell ref="E4:G4"/>
    <mergeCell ref="L4:N4"/>
    <mergeCell ref="E5:G5"/>
    <mergeCell ref="L5:N5"/>
    <mergeCell ref="F6:G6"/>
    <mergeCell ref="M6:N6"/>
    <mergeCell ref="E11:F11"/>
    <mergeCell ref="L11:M11"/>
    <mergeCell ref="E12:F12"/>
    <mergeCell ref="L12:M12"/>
    <mergeCell ref="C13:F13"/>
    <mergeCell ref="J13:M13"/>
    <mergeCell ref="F8:G8"/>
    <mergeCell ref="M8:N8"/>
    <mergeCell ref="F9:G9"/>
    <mergeCell ref="M9:N9"/>
    <mergeCell ref="C10:G10"/>
    <mergeCell ref="J10:N10"/>
    <mergeCell ref="C3:C9"/>
    <mergeCell ref="J3:J9"/>
    <mergeCell ref="F7:G7"/>
    <mergeCell ref="M7:N7"/>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AA96-68EE-4253-B70C-72ABDAC3DA1D}">
  <dimension ref="B1:U76"/>
  <sheetViews>
    <sheetView showGridLines="0" showZeros="0" view="pageBreakPreview" zoomScaleNormal="100" zoomScaleSheetLayoutView="100" workbookViewId="0">
      <selection activeCell="M58" sqref="M58:N58"/>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41</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84" t="s">
        <v>46</v>
      </c>
      <c r="E3" s="6"/>
      <c r="F3" s="5"/>
      <c r="G3" s="51">
        <f>番号31</f>
        <v>0</v>
      </c>
      <c r="H3" s="5"/>
      <c r="I3" s="5"/>
      <c r="J3" s="184" t="s">
        <v>46</v>
      </c>
      <c r="L3" s="6"/>
      <c r="M3" s="5"/>
      <c r="N3" s="51">
        <f>番号32</f>
        <v>0</v>
      </c>
      <c r="O3" s="5"/>
      <c r="P3" s="8"/>
      <c r="Q3" s="175" t="s">
        <v>43</v>
      </c>
      <c r="R3" s="8"/>
      <c r="S3" s="8"/>
      <c r="T3"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85"/>
      <c r="E4" s="177" t="s">
        <v>34</v>
      </c>
      <c r="F4" s="177"/>
      <c r="G4" s="177"/>
      <c r="H4" s="5"/>
      <c r="I4" s="5"/>
      <c r="J4" s="185"/>
      <c r="L4" s="177" t="s">
        <v>34</v>
      </c>
      <c r="M4" s="177"/>
      <c r="N4" s="177"/>
      <c r="O4" s="5"/>
      <c r="P4" s="8"/>
      <c r="Q4" s="176"/>
      <c r="R4" s="8"/>
      <c r="S4" s="8"/>
      <c r="T4" s="176"/>
      <c r="U4" s="8"/>
    </row>
    <row r="5" spans="2:21" ht="13.5" customHeight="1" x14ac:dyDescent="0.15">
      <c r="C5" s="185"/>
      <c r="E5" s="178">
        <f>業務種別</f>
        <v>0</v>
      </c>
      <c r="F5" s="178"/>
      <c r="G5" s="178"/>
      <c r="H5" s="5"/>
      <c r="I5" s="5"/>
      <c r="J5" s="185"/>
      <c r="L5" s="178">
        <f>業務種別</f>
        <v>0</v>
      </c>
      <c r="M5" s="178"/>
      <c r="N5" s="178"/>
      <c r="O5" s="5"/>
      <c r="P5" s="8"/>
      <c r="Q5" s="176"/>
      <c r="R5" s="8"/>
      <c r="S5" s="8"/>
      <c r="T5" s="176"/>
      <c r="U5" s="8"/>
    </row>
    <row r="6" spans="2:21" ht="10.9" customHeight="1" x14ac:dyDescent="0.15">
      <c r="C6" s="185"/>
      <c r="E6" s="9" t="s">
        <v>21</v>
      </c>
      <c r="F6" s="180">
        <f>受注者</f>
        <v>0</v>
      </c>
      <c r="G6" s="180"/>
      <c r="H6" s="5"/>
      <c r="I6" s="5"/>
      <c r="J6" s="185"/>
      <c r="L6" s="9" t="s">
        <v>21</v>
      </c>
      <c r="M6" s="180">
        <f>受注者</f>
        <v>0</v>
      </c>
      <c r="N6" s="180"/>
      <c r="O6" s="5"/>
      <c r="P6" s="8"/>
      <c r="Q6" s="176"/>
      <c r="R6" s="8"/>
      <c r="S6" s="8"/>
      <c r="T6" s="176"/>
      <c r="U6" s="8"/>
    </row>
    <row r="7" spans="2:21" ht="10.9" customHeight="1" x14ac:dyDescent="0.15">
      <c r="C7" s="185"/>
      <c r="E7" s="64" t="s">
        <v>66</v>
      </c>
      <c r="F7" s="187">
        <f>発行申請書!$AB$40</f>
        <v>0</v>
      </c>
      <c r="G7" s="180"/>
      <c r="H7" s="5"/>
      <c r="I7" s="5"/>
      <c r="J7" s="185"/>
      <c r="L7" s="64" t="s">
        <v>66</v>
      </c>
      <c r="M7" s="187">
        <f>発行申請書!$AB$40</f>
        <v>0</v>
      </c>
      <c r="N7" s="180"/>
      <c r="O7" s="5"/>
      <c r="P7" s="8"/>
      <c r="Q7" s="176"/>
      <c r="R7" s="8"/>
      <c r="S7" s="8"/>
      <c r="T7" s="176"/>
      <c r="U7" s="8"/>
    </row>
    <row r="8" spans="2:21" ht="10.9" customHeight="1" x14ac:dyDescent="0.15">
      <c r="C8" s="185"/>
      <c r="E8" s="55" t="s">
        <v>23</v>
      </c>
      <c r="F8" s="183">
        <f>ふり31</f>
        <v>0</v>
      </c>
      <c r="G8" s="183"/>
      <c r="H8" s="5"/>
      <c r="I8" s="5"/>
      <c r="J8" s="185"/>
      <c r="L8" s="55" t="s">
        <v>23</v>
      </c>
      <c r="M8" s="183">
        <f>ふり32</f>
        <v>0</v>
      </c>
      <c r="N8" s="183"/>
      <c r="O8" s="5"/>
      <c r="P8" s="8"/>
      <c r="Q8" s="176"/>
      <c r="R8" s="8"/>
      <c r="S8" s="8"/>
      <c r="T8" s="176"/>
      <c r="U8" s="8"/>
    </row>
    <row r="9" spans="2:21" ht="10.9" customHeight="1" x14ac:dyDescent="0.15">
      <c r="C9" s="186"/>
      <c r="E9" s="9" t="s">
        <v>35</v>
      </c>
      <c r="F9" s="180">
        <f>氏名31</f>
        <v>0</v>
      </c>
      <c r="G9" s="180"/>
      <c r="H9" s="5"/>
      <c r="I9" s="5"/>
      <c r="J9" s="186"/>
      <c r="L9" s="9" t="s">
        <v>35</v>
      </c>
      <c r="M9" s="180">
        <f>氏名32</f>
        <v>0</v>
      </c>
      <c r="N9" s="180"/>
      <c r="O9" s="5"/>
      <c r="P9" s="8"/>
      <c r="Q9" s="176"/>
      <c r="R9" s="8"/>
      <c r="S9" s="8"/>
      <c r="T9" s="176"/>
      <c r="U9" s="8"/>
    </row>
    <row r="10" spans="2:21" x14ac:dyDescent="0.15">
      <c r="B10" s="5"/>
      <c r="C10" s="181" t="s">
        <v>36</v>
      </c>
      <c r="D10" s="181"/>
      <c r="E10" s="181"/>
      <c r="F10" s="181"/>
      <c r="G10" s="181"/>
      <c r="H10" s="5"/>
      <c r="I10" s="5"/>
      <c r="J10" s="181" t="s">
        <v>36</v>
      </c>
      <c r="K10" s="181"/>
      <c r="L10" s="181"/>
      <c r="M10" s="181"/>
      <c r="N10" s="181"/>
      <c r="O10" s="5"/>
      <c r="P10" s="8"/>
      <c r="Q10" s="176"/>
      <c r="R10" s="8"/>
      <c r="S10" s="8"/>
      <c r="T10" s="176"/>
      <c r="U10" s="8"/>
    </row>
    <row r="11" spans="2:21" x14ac:dyDescent="0.15">
      <c r="B11" s="5"/>
      <c r="C11" s="11" t="s">
        <v>17</v>
      </c>
      <c r="D11" s="55" t="s">
        <v>37</v>
      </c>
      <c r="E11" s="179" t="str">
        <f>IF(発行年月日="","令和　年　月　日",発行年月日)</f>
        <v>令和　年　月　日</v>
      </c>
      <c r="F11" s="179"/>
      <c r="G11" s="12"/>
      <c r="H11" s="47"/>
      <c r="I11" s="47"/>
      <c r="J11" s="11" t="s">
        <v>17</v>
      </c>
      <c r="K11" s="55" t="s">
        <v>37</v>
      </c>
      <c r="L11" s="179" t="str">
        <f>IF(発行年月日="","令和　年　月　日",発行年月日)</f>
        <v>令和　年　月　日</v>
      </c>
      <c r="M11" s="179"/>
      <c r="N11" s="12"/>
      <c r="O11" s="5"/>
      <c r="P11" s="8"/>
      <c r="Q11" s="176"/>
      <c r="R11" s="8"/>
      <c r="S11" s="8"/>
      <c r="T11" s="176"/>
      <c r="U11" s="8"/>
    </row>
    <row r="12" spans="2:21" x14ac:dyDescent="0.15">
      <c r="B12" s="5"/>
      <c r="C12" s="11" t="s">
        <v>38</v>
      </c>
      <c r="D12" s="55" t="s">
        <v>37</v>
      </c>
      <c r="E12" s="179" t="str">
        <f>IF(有効期限="","令和　年　月　日",有効期限)</f>
        <v>令和　年　月　日</v>
      </c>
      <c r="F12" s="179"/>
      <c r="G12" s="12"/>
      <c r="H12" s="47"/>
      <c r="I12" s="47"/>
      <c r="J12" s="11" t="s">
        <v>38</v>
      </c>
      <c r="K12" s="55" t="s">
        <v>37</v>
      </c>
      <c r="L12" s="179" t="str">
        <f>IF(有効期限="","令和　年　月　日",有効期限)</f>
        <v>令和　年　月　日</v>
      </c>
      <c r="M12" s="179"/>
      <c r="N12" s="12"/>
      <c r="O12" s="5"/>
      <c r="P12" s="8"/>
      <c r="Q12" s="176"/>
      <c r="R12" s="8"/>
      <c r="S12" s="8"/>
      <c r="T12" s="176"/>
      <c r="U12" s="8"/>
    </row>
    <row r="13" spans="2:21" ht="20.25" customHeight="1" x14ac:dyDescent="0.2">
      <c r="B13" s="5"/>
      <c r="C13" s="182" t="s">
        <v>39</v>
      </c>
      <c r="D13" s="182"/>
      <c r="E13" s="182"/>
      <c r="F13" s="182"/>
      <c r="G13" s="13"/>
      <c r="H13" s="5"/>
      <c r="I13" s="5"/>
      <c r="J13" s="182" t="s">
        <v>39</v>
      </c>
      <c r="K13" s="182"/>
      <c r="L13" s="182"/>
      <c r="M13" s="182"/>
      <c r="N13" s="13"/>
      <c r="O13" s="5"/>
      <c r="P13" s="8"/>
      <c r="Q13" s="176"/>
      <c r="R13" s="8"/>
      <c r="S13" s="8"/>
      <c r="T13" s="176"/>
      <c r="U13" s="8"/>
    </row>
    <row r="14" spans="2:21" ht="9" customHeight="1" x14ac:dyDescent="0.15">
      <c r="B14" s="5"/>
      <c r="C14" s="5"/>
      <c r="D14" s="5"/>
      <c r="E14" s="6"/>
      <c r="F14" s="5"/>
      <c r="G14" s="5"/>
      <c r="H14" s="5"/>
      <c r="I14" s="5"/>
      <c r="J14" s="5"/>
      <c r="K14" s="5"/>
      <c r="L14" s="6"/>
      <c r="M14" s="5"/>
      <c r="N14" s="5"/>
      <c r="O14" s="5"/>
      <c r="P14" s="8"/>
      <c r="Q14" s="8"/>
      <c r="R14" s="8"/>
      <c r="S14" s="8"/>
      <c r="T14" s="8"/>
      <c r="U14" s="8"/>
    </row>
    <row r="15" spans="2:21" ht="9" customHeight="1" x14ac:dyDescent="0.15">
      <c r="B15" s="5"/>
      <c r="C15" s="5"/>
      <c r="D15" s="5"/>
      <c r="E15" s="6"/>
      <c r="F15" s="5"/>
      <c r="G15" s="5"/>
      <c r="H15" s="5"/>
      <c r="I15" s="5"/>
      <c r="J15" s="5"/>
      <c r="K15" s="5"/>
      <c r="L15" s="6"/>
      <c r="M15" s="5"/>
      <c r="N15" s="5"/>
      <c r="O15" s="5"/>
      <c r="P15" s="7"/>
      <c r="Q15" s="8"/>
      <c r="R15" s="8"/>
      <c r="S15" s="7"/>
      <c r="T15" s="8"/>
      <c r="U15" s="8"/>
    </row>
    <row r="16" spans="2:21" ht="13.5" customHeight="1" x14ac:dyDescent="0.15">
      <c r="B16" s="5"/>
      <c r="C16" s="184" t="s">
        <v>46</v>
      </c>
      <c r="E16" s="6"/>
      <c r="F16" s="5"/>
      <c r="G16" s="51">
        <f>番号33</f>
        <v>0</v>
      </c>
      <c r="H16" s="5"/>
      <c r="I16" s="5"/>
      <c r="J16" s="184" t="s">
        <v>46</v>
      </c>
      <c r="L16" s="14"/>
      <c r="M16" s="5"/>
      <c r="N16" s="51">
        <f>番号34</f>
        <v>0</v>
      </c>
      <c r="O16" s="5"/>
      <c r="P16" s="8"/>
      <c r="Q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6" s="8"/>
      <c r="S16" s="8"/>
      <c r="T16"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6" s="8"/>
    </row>
    <row r="17" spans="2:21" ht="23.25" customHeight="1" x14ac:dyDescent="0.2">
      <c r="B17" s="5"/>
      <c r="C17" s="185"/>
      <c r="E17" s="177" t="s">
        <v>34</v>
      </c>
      <c r="F17" s="177"/>
      <c r="G17" s="177"/>
      <c r="H17" s="5"/>
      <c r="I17" s="5"/>
      <c r="J17" s="185"/>
      <c r="L17" s="177" t="s">
        <v>34</v>
      </c>
      <c r="M17" s="177"/>
      <c r="N17" s="177"/>
      <c r="O17" s="5"/>
      <c r="P17" s="8"/>
      <c r="Q17" s="176"/>
      <c r="R17" s="8"/>
      <c r="S17" s="8"/>
      <c r="T17" s="176"/>
      <c r="U17" s="8"/>
    </row>
    <row r="18" spans="2:21" ht="13.5" customHeight="1" x14ac:dyDescent="0.15">
      <c r="B18" s="5"/>
      <c r="C18" s="185"/>
      <c r="E18" s="178">
        <f>業務種別</f>
        <v>0</v>
      </c>
      <c r="F18" s="178"/>
      <c r="G18" s="178"/>
      <c r="H18" s="5"/>
      <c r="I18" s="5"/>
      <c r="J18" s="185"/>
      <c r="L18" s="178">
        <f>業務種別</f>
        <v>0</v>
      </c>
      <c r="M18" s="178"/>
      <c r="N18" s="178"/>
      <c r="O18" s="5"/>
      <c r="P18" s="8"/>
      <c r="Q18" s="176"/>
      <c r="R18" s="8"/>
      <c r="S18" s="8"/>
      <c r="T18" s="176"/>
      <c r="U18" s="8"/>
    </row>
    <row r="19" spans="2:21" ht="10.9" customHeight="1" x14ac:dyDescent="0.15">
      <c r="B19" s="5"/>
      <c r="C19" s="185"/>
      <c r="E19" s="9" t="s">
        <v>21</v>
      </c>
      <c r="F19" s="180">
        <f>受注者</f>
        <v>0</v>
      </c>
      <c r="G19" s="180"/>
      <c r="H19" s="5"/>
      <c r="I19" s="5"/>
      <c r="J19" s="185"/>
      <c r="L19" s="9" t="s">
        <v>21</v>
      </c>
      <c r="M19" s="180">
        <f>受注者</f>
        <v>0</v>
      </c>
      <c r="N19" s="180"/>
      <c r="O19" s="5"/>
      <c r="P19" s="8"/>
      <c r="Q19" s="176"/>
      <c r="R19" s="8"/>
      <c r="S19" s="8"/>
      <c r="T19" s="176"/>
      <c r="U19" s="8"/>
    </row>
    <row r="20" spans="2:21" ht="10.9" customHeight="1" x14ac:dyDescent="0.15">
      <c r="B20" s="5"/>
      <c r="C20" s="185"/>
      <c r="E20" s="64" t="s">
        <v>66</v>
      </c>
      <c r="F20" s="187">
        <f>発行申請書!$AB$40</f>
        <v>0</v>
      </c>
      <c r="G20" s="180"/>
      <c r="H20" s="5"/>
      <c r="I20" s="5"/>
      <c r="J20" s="185"/>
      <c r="L20" s="64" t="s">
        <v>66</v>
      </c>
      <c r="M20" s="187">
        <f>発行申請書!$AB$40</f>
        <v>0</v>
      </c>
      <c r="N20" s="180"/>
      <c r="O20" s="5"/>
      <c r="P20" s="8"/>
      <c r="Q20" s="176"/>
      <c r="R20" s="8"/>
      <c r="S20" s="8"/>
      <c r="T20" s="176"/>
      <c r="U20" s="8"/>
    </row>
    <row r="21" spans="2:21" ht="10.9" customHeight="1" x14ac:dyDescent="0.15">
      <c r="B21" s="5"/>
      <c r="C21" s="185"/>
      <c r="E21" s="55" t="s">
        <v>23</v>
      </c>
      <c r="F21" s="183">
        <f>ふり33</f>
        <v>0</v>
      </c>
      <c r="G21" s="183"/>
      <c r="H21" s="5"/>
      <c r="I21" s="5"/>
      <c r="J21" s="185"/>
      <c r="L21" s="55" t="s">
        <v>23</v>
      </c>
      <c r="M21" s="183">
        <f>ふり34</f>
        <v>0</v>
      </c>
      <c r="N21" s="183"/>
      <c r="O21" s="5"/>
      <c r="P21" s="8"/>
      <c r="Q21" s="176"/>
      <c r="R21" s="8"/>
      <c r="S21" s="8"/>
      <c r="T21" s="176"/>
      <c r="U21" s="8"/>
    </row>
    <row r="22" spans="2:21" ht="10.9" customHeight="1" x14ac:dyDescent="0.15">
      <c r="B22" s="5"/>
      <c r="C22" s="186"/>
      <c r="E22" s="9" t="s">
        <v>35</v>
      </c>
      <c r="F22" s="180">
        <f>氏名33</f>
        <v>0</v>
      </c>
      <c r="G22" s="180"/>
      <c r="H22" s="5"/>
      <c r="I22" s="5"/>
      <c r="J22" s="186"/>
      <c r="L22" s="9" t="s">
        <v>35</v>
      </c>
      <c r="M22" s="180">
        <f>氏名34</f>
        <v>0</v>
      </c>
      <c r="N22" s="180"/>
      <c r="O22" s="5"/>
      <c r="P22" s="8"/>
      <c r="Q22" s="176"/>
      <c r="R22" s="8"/>
      <c r="S22" s="8"/>
      <c r="T22" s="176"/>
      <c r="U22" s="8"/>
    </row>
    <row r="23" spans="2:21" x14ac:dyDescent="0.15">
      <c r="B23" s="5"/>
      <c r="C23" s="181" t="s">
        <v>36</v>
      </c>
      <c r="D23" s="181"/>
      <c r="E23" s="181"/>
      <c r="F23" s="181"/>
      <c r="G23" s="181"/>
      <c r="H23" s="5"/>
      <c r="I23" s="5"/>
      <c r="J23" s="181" t="s">
        <v>36</v>
      </c>
      <c r="K23" s="181"/>
      <c r="L23" s="181"/>
      <c r="M23" s="181"/>
      <c r="N23" s="181"/>
      <c r="O23" s="5"/>
      <c r="P23" s="8"/>
      <c r="Q23" s="176"/>
      <c r="R23" s="8"/>
      <c r="S23" s="8"/>
      <c r="T23" s="176"/>
      <c r="U23" s="8"/>
    </row>
    <row r="24" spans="2:21" x14ac:dyDescent="0.15">
      <c r="B24" s="5"/>
      <c r="C24" s="11" t="s">
        <v>17</v>
      </c>
      <c r="D24" s="55" t="s">
        <v>37</v>
      </c>
      <c r="E24" s="179" t="str">
        <f>IF(発行年月日="","令和　年　月　日",発行年月日)</f>
        <v>令和　年　月　日</v>
      </c>
      <c r="F24" s="179"/>
      <c r="G24" s="12"/>
      <c r="H24" s="47"/>
      <c r="I24" s="47"/>
      <c r="J24" s="11" t="s">
        <v>17</v>
      </c>
      <c r="K24" s="55" t="s">
        <v>37</v>
      </c>
      <c r="L24" s="179" t="str">
        <f>IF(発行年月日="","令和　年　月　日",発行年月日)</f>
        <v>令和　年　月　日</v>
      </c>
      <c r="M24" s="179"/>
      <c r="N24" s="12"/>
      <c r="O24" s="5"/>
      <c r="P24" s="8"/>
      <c r="Q24" s="176"/>
      <c r="R24" s="8"/>
      <c r="S24" s="8"/>
      <c r="T24" s="176"/>
      <c r="U24" s="8"/>
    </row>
    <row r="25" spans="2:21" x14ac:dyDescent="0.15">
      <c r="B25" s="5"/>
      <c r="C25" s="11" t="s">
        <v>38</v>
      </c>
      <c r="D25" s="55" t="s">
        <v>37</v>
      </c>
      <c r="E25" s="179" t="str">
        <f>IF(有効期限="","令和　年　月　日",有効期限)</f>
        <v>令和　年　月　日</v>
      </c>
      <c r="F25" s="179"/>
      <c r="G25" s="12"/>
      <c r="H25" s="47"/>
      <c r="I25" s="47"/>
      <c r="J25" s="11" t="s">
        <v>38</v>
      </c>
      <c r="K25" s="55" t="s">
        <v>37</v>
      </c>
      <c r="L25" s="179" t="str">
        <f>IF(有効期限="","令和　年　月　日",有効期限)</f>
        <v>令和　年　月　日</v>
      </c>
      <c r="M25" s="179"/>
      <c r="N25" s="12"/>
      <c r="O25" s="5"/>
      <c r="P25" s="8"/>
      <c r="Q25" s="176"/>
      <c r="R25" s="8"/>
      <c r="S25" s="8"/>
      <c r="T25" s="176"/>
      <c r="U25" s="8"/>
    </row>
    <row r="26" spans="2:21" ht="20.25" customHeight="1" x14ac:dyDescent="0.2">
      <c r="B26" s="5"/>
      <c r="C26" s="182" t="s">
        <v>39</v>
      </c>
      <c r="D26" s="182"/>
      <c r="E26" s="182"/>
      <c r="F26" s="182"/>
      <c r="G26" s="13"/>
      <c r="H26" s="5"/>
      <c r="I26" s="5"/>
      <c r="J26" s="182" t="s">
        <v>39</v>
      </c>
      <c r="K26" s="182"/>
      <c r="L26" s="182"/>
      <c r="M26" s="182"/>
      <c r="N26" s="13"/>
      <c r="O26" s="5"/>
      <c r="P26" s="8"/>
      <c r="Q26" s="176"/>
      <c r="R26" s="8"/>
      <c r="S26" s="8"/>
      <c r="T26" s="176"/>
      <c r="U26" s="8"/>
    </row>
    <row r="27" spans="2:21" ht="9" customHeight="1" x14ac:dyDescent="0.15">
      <c r="B27" s="5"/>
      <c r="C27" s="5"/>
      <c r="D27" s="5"/>
      <c r="E27" s="6"/>
      <c r="F27" s="5"/>
      <c r="G27" s="5"/>
      <c r="H27" s="5"/>
      <c r="I27" s="5"/>
      <c r="J27" s="5"/>
      <c r="K27" s="5"/>
      <c r="L27" s="6"/>
      <c r="M27" s="5"/>
      <c r="N27" s="5"/>
      <c r="O27" s="5"/>
      <c r="P27" s="8"/>
      <c r="Q27" s="8"/>
      <c r="R27" s="8"/>
      <c r="S27" s="8"/>
      <c r="T27" s="8"/>
      <c r="U27" s="8"/>
    </row>
    <row r="28" spans="2:21" ht="9" customHeight="1" x14ac:dyDescent="0.15">
      <c r="B28" s="5"/>
      <c r="C28" s="5"/>
      <c r="D28" s="5"/>
      <c r="E28" s="6"/>
      <c r="F28" s="5"/>
      <c r="G28" s="5"/>
      <c r="H28" s="5"/>
      <c r="I28" s="5"/>
      <c r="J28" s="5"/>
      <c r="K28" s="5"/>
      <c r="L28" s="6"/>
      <c r="M28" s="5"/>
      <c r="N28" s="5"/>
      <c r="O28" s="5"/>
      <c r="P28" s="7"/>
      <c r="Q28" s="8"/>
      <c r="R28" s="8"/>
      <c r="S28" s="7"/>
      <c r="T28" s="8"/>
      <c r="U28" s="8"/>
    </row>
    <row r="29" spans="2:21" ht="13.5" customHeight="1" x14ac:dyDescent="0.15">
      <c r="B29" s="5"/>
      <c r="C29" s="184" t="s">
        <v>46</v>
      </c>
      <c r="E29" s="14"/>
      <c r="F29" s="5"/>
      <c r="G29" s="51">
        <f>番号35</f>
        <v>0</v>
      </c>
      <c r="H29" s="5"/>
      <c r="I29" s="5"/>
      <c r="J29" s="184" t="s">
        <v>46</v>
      </c>
      <c r="L29" s="6"/>
      <c r="M29" s="5"/>
      <c r="N29" s="51">
        <f>番号36</f>
        <v>0</v>
      </c>
      <c r="O29" s="5"/>
      <c r="P29" s="8"/>
      <c r="Q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9" s="8"/>
      <c r="S29" s="8"/>
      <c r="T29"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9" s="8"/>
    </row>
    <row r="30" spans="2:21" ht="23.25" customHeight="1" x14ac:dyDescent="0.2">
      <c r="B30" s="5"/>
      <c r="C30" s="185"/>
      <c r="E30" s="177" t="s">
        <v>34</v>
      </c>
      <c r="F30" s="177"/>
      <c r="G30" s="177"/>
      <c r="H30" s="5"/>
      <c r="I30" s="5"/>
      <c r="J30" s="185"/>
      <c r="L30" s="177" t="s">
        <v>34</v>
      </c>
      <c r="M30" s="177"/>
      <c r="N30" s="177"/>
      <c r="O30" s="5"/>
      <c r="P30" s="8"/>
      <c r="Q30" s="176"/>
      <c r="R30" s="8"/>
      <c r="S30" s="8"/>
      <c r="T30" s="176"/>
      <c r="U30" s="8"/>
    </row>
    <row r="31" spans="2:21" ht="13.5" customHeight="1" x14ac:dyDescent="0.15">
      <c r="B31" s="5"/>
      <c r="C31" s="185"/>
      <c r="E31" s="188">
        <f>業務種別</f>
        <v>0</v>
      </c>
      <c r="F31" s="188"/>
      <c r="G31" s="188"/>
      <c r="H31" s="5"/>
      <c r="I31" s="5"/>
      <c r="J31" s="185"/>
      <c r="L31" s="178">
        <f>業務種別</f>
        <v>0</v>
      </c>
      <c r="M31" s="178"/>
      <c r="N31" s="178"/>
      <c r="O31" s="5"/>
      <c r="P31" s="8"/>
      <c r="Q31" s="176"/>
      <c r="R31" s="8"/>
      <c r="S31" s="8"/>
      <c r="T31" s="176"/>
      <c r="U31" s="8"/>
    </row>
    <row r="32" spans="2:21" ht="10.9" customHeight="1" x14ac:dyDescent="0.15">
      <c r="B32" s="5"/>
      <c r="C32" s="185"/>
      <c r="E32" s="9" t="s">
        <v>21</v>
      </c>
      <c r="F32" s="180">
        <f>受注者</f>
        <v>0</v>
      </c>
      <c r="G32" s="180"/>
      <c r="H32" s="5"/>
      <c r="I32" s="5"/>
      <c r="J32" s="185"/>
      <c r="L32" s="9" t="s">
        <v>21</v>
      </c>
      <c r="M32" s="180">
        <f>受注者</f>
        <v>0</v>
      </c>
      <c r="N32" s="180"/>
      <c r="O32" s="5"/>
      <c r="P32" s="8"/>
      <c r="Q32" s="176"/>
      <c r="R32" s="8"/>
      <c r="S32" s="8"/>
      <c r="T32" s="176"/>
      <c r="U32" s="8"/>
    </row>
    <row r="33" spans="2:21" ht="10.9" customHeight="1" x14ac:dyDescent="0.15">
      <c r="B33" s="5"/>
      <c r="C33" s="185"/>
      <c r="E33" s="64" t="s">
        <v>66</v>
      </c>
      <c r="F33" s="187">
        <f>発行申請書!$AB$40</f>
        <v>0</v>
      </c>
      <c r="G33" s="180"/>
      <c r="H33" s="5"/>
      <c r="I33" s="5"/>
      <c r="J33" s="185"/>
      <c r="L33" s="64" t="s">
        <v>66</v>
      </c>
      <c r="M33" s="187">
        <f>発行申請書!$AB$40</f>
        <v>0</v>
      </c>
      <c r="N33" s="180"/>
      <c r="O33" s="5"/>
      <c r="P33" s="8"/>
      <c r="Q33" s="176"/>
      <c r="R33" s="8"/>
      <c r="S33" s="8"/>
      <c r="T33" s="176"/>
      <c r="U33" s="8"/>
    </row>
    <row r="34" spans="2:21" ht="10.9" customHeight="1" x14ac:dyDescent="0.15">
      <c r="B34" s="5"/>
      <c r="C34" s="185"/>
      <c r="E34" s="55" t="s">
        <v>23</v>
      </c>
      <c r="F34" s="183">
        <f>ふり35</f>
        <v>0</v>
      </c>
      <c r="G34" s="183"/>
      <c r="H34" s="5"/>
      <c r="I34" s="5"/>
      <c r="J34" s="185"/>
      <c r="L34" s="55" t="s">
        <v>23</v>
      </c>
      <c r="M34" s="183">
        <f>ふり36</f>
        <v>0</v>
      </c>
      <c r="N34" s="183"/>
      <c r="O34" s="5"/>
      <c r="P34" s="8"/>
      <c r="Q34" s="176"/>
      <c r="R34" s="8"/>
      <c r="S34" s="8"/>
      <c r="T34" s="176"/>
      <c r="U34" s="8"/>
    </row>
    <row r="35" spans="2:21" ht="10.9" customHeight="1" x14ac:dyDescent="0.15">
      <c r="B35" s="5"/>
      <c r="C35" s="186"/>
      <c r="E35" s="9" t="s">
        <v>35</v>
      </c>
      <c r="F35" s="180">
        <f>氏名35</f>
        <v>0</v>
      </c>
      <c r="G35" s="180"/>
      <c r="H35" s="5"/>
      <c r="I35" s="5"/>
      <c r="J35" s="186"/>
      <c r="L35" s="9" t="s">
        <v>35</v>
      </c>
      <c r="M35" s="180">
        <f>氏名36</f>
        <v>0</v>
      </c>
      <c r="N35" s="180"/>
      <c r="O35" s="5"/>
      <c r="P35" s="8"/>
      <c r="Q35" s="176"/>
      <c r="R35" s="8"/>
      <c r="S35" s="8"/>
      <c r="T35" s="176"/>
      <c r="U35" s="8"/>
    </row>
    <row r="36" spans="2:21" x14ac:dyDescent="0.15">
      <c r="B36" s="5"/>
      <c r="C36" s="181" t="s">
        <v>36</v>
      </c>
      <c r="D36" s="181"/>
      <c r="E36" s="181"/>
      <c r="F36" s="181"/>
      <c r="G36" s="181"/>
      <c r="H36" s="5"/>
      <c r="I36" s="5"/>
      <c r="J36" s="181" t="s">
        <v>36</v>
      </c>
      <c r="K36" s="181"/>
      <c r="L36" s="181"/>
      <c r="M36" s="181"/>
      <c r="N36" s="181"/>
      <c r="O36" s="5"/>
      <c r="P36" s="8"/>
      <c r="Q36" s="176"/>
      <c r="R36" s="8"/>
      <c r="S36" s="8"/>
      <c r="T36" s="176"/>
      <c r="U36" s="8"/>
    </row>
    <row r="37" spans="2:21" x14ac:dyDescent="0.15">
      <c r="B37" s="5"/>
      <c r="C37" s="11" t="s">
        <v>17</v>
      </c>
      <c r="D37" s="55" t="s">
        <v>37</v>
      </c>
      <c r="E37" s="179" t="str">
        <f>IF(発行年月日="","令和　年　月　日",発行年月日)</f>
        <v>令和　年　月　日</v>
      </c>
      <c r="F37" s="179"/>
      <c r="G37" s="12"/>
      <c r="H37" s="47"/>
      <c r="I37" s="47"/>
      <c r="J37" s="11" t="s">
        <v>17</v>
      </c>
      <c r="K37" s="55" t="s">
        <v>37</v>
      </c>
      <c r="L37" s="179" t="str">
        <f>IF(発行年月日="","令和　年　月　日",発行年月日)</f>
        <v>令和　年　月　日</v>
      </c>
      <c r="M37" s="179"/>
      <c r="N37" s="12"/>
      <c r="O37" s="5"/>
      <c r="P37" s="8"/>
      <c r="Q37" s="176"/>
      <c r="R37" s="8"/>
      <c r="S37" s="8"/>
      <c r="T37" s="176"/>
      <c r="U37" s="8"/>
    </row>
    <row r="38" spans="2:21" x14ac:dyDescent="0.15">
      <c r="B38" s="5"/>
      <c r="C38" s="11" t="s">
        <v>38</v>
      </c>
      <c r="D38" s="55" t="s">
        <v>37</v>
      </c>
      <c r="E38" s="179" t="str">
        <f>IF(有効期限="","令和　年　月　日",有効期限)</f>
        <v>令和　年　月　日</v>
      </c>
      <c r="F38" s="179"/>
      <c r="G38" s="12"/>
      <c r="H38" s="47"/>
      <c r="I38" s="47"/>
      <c r="J38" s="11" t="s">
        <v>38</v>
      </c>
      <c r="K38" s="55" t="s">
        <v>37</v>
      </c>
      <c r="L38" s="179" t="str">
        <f>IF(有効期限="","令和　年　月　日",有効期限)</f>
        <v>令和　年　月　日</v>
      </c>
      <c r="M38" s="179"/>
      <c r="N38" s="12"/>
      <c r="O38" s="5"/>
      <c r="P38" s="8"/>
      <c r="Q38" s="176"/>
      <c r="R38" s="8"/>
      <c r="S38" s="8"/>
      <c r="T38" s="176"/>
      <c r="U38" s="8"/>
    </row>
    <row r="39" spans="2:21" ht="20.25" customHeight="1" x14ac:dyDescent="0.2">
      <c r="B39" s="5"/>
      <c r="C39" s="182" t="s">
        <v>39</v>
      </c>
      <c r="D39" s="182"/>
      <c r="E39" s="182"/>
      <c r="F39" s="182"/>
      <c r="G39" s="13"/>
      <c r="H39" s="5"/>
      <c r="I39" s="5"/>
      <c r="J39" s="182" t="s">
        <v>39</v>
      </c>
      <c r="K39" s="182"/>
      <c r="L39" s="182"/>
      <c r="M39" s="182"/>
      <c r="N39" s="13"/>
      <c r="O39" s="5"/>
      <c r="P39" s="8"/>
      <c r="Q39" s="176"/>
      <c r="R39" s="8"/>
      <c r="S39" s="8"/>
      <c r="T39" s="176"/>
      <c r="U39" s="8"/>
    </row>
    <row r="40" spans="2:21" ht="9" customHeight="1" x14ac:dyDescent="0.15">
      <c r="B40" s="5"/>
      <c r="C40" s="5"/>
      <c r="D40" s="5"/>
      <c r="E40" s="6"/>
      <c r="F40" s="5"/>
      <c r="G40" s="5"/>
      <c r="H40" s="5"/>
      <c r="I40" s="5"/>
      <c r="J40" s="5"/>
      <c r="K40" s="5"/>
      <c r="L40" s="6"/>
      <c r="M40" s="5"/>
      <c r="N40" s="5"/>
      <c r="O40" s="5"/>
      <c r="P40" s="8"/>
      <c r="Q40" s="8"/>
      <c r="R40" s="8"/>
      <c r="S40" s="8"/>
      <c r="T40" s="8"/>
      <c r="U40" s="8"/>
    </row>
    <row r="41" spans="2:21" ht="9" customHeight="1" x14ac:dyDescent="0.15">
      <c r="B41" s="5"/>
      <c r="C41" s="5"/>
      <c r="D41" s="5"/>
      <c r="E41" s="6"/>
      <c r="F41" s="5"/>
      <c r="G41" s="5"/>
      <c r="H41" s="5"/>
      <c r="I41" s="5"/>
      <c r="J41" s="5"/>
      <c r="K41" s="5"/>
      <c r="L41" s="6"/>
      <c r="M41" s="5"/>
      <c r="N41" s="5"/>
      <c r="O41" s="5"/>
      <c r="P41" s="7"/>
      <c r="Q41" s="8"/>
      <c r="R41" s="8"/>
      <c r="S41" s="7"/>
      <c r="T41" s="8"/>
      <c r="U41" s="8"/>
    </row>
    <row r="42" spans="2:21" ht="13.5" customHeight="1" x14ac:dyDescent="0.15">
      <c r="B42" s="5"/>
      <c r="C42" s="184" t="s">
        <v>46</v>
      </c>
      <c r="E42" s="6"/>
      <c r="F42" s="5"/>
      <c r="G42" s="51">
        <f>番号37</f>
        <v>0</v>
      </c>
      <c r="H42" s="5"/>
      <c r="I42" s="5"/>
      <c r="J42" s="184" t="s">
        <v>46</v>
      </c>
      <c r="L42" s="6"/>
      <c r="M42" s="5"/>
      <c r="N42" s="51">
        <f>番号38</f>
        <v>0</v>
      </c>
      <c r="O42" s="5"/>
      <c r="P42" s="8"/>
      <c r="Q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42" s="8"/>
      <c r="S42" s="8"/>
      <c r="T42"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42" s="8"/>
    </row>
    <row r="43" spans="2:21" ht="23.25" customHeight="1" x14ac:dyDescent="0.2">
      <c r="B43" s="5"/>
      <c r="C43" s="185"/>
      <c r="E43" s="177" t="s">
        <v>34</v>
      </c>
      <c r="F43" s="177"/>
      <c r="G43" s="177"/>
      <c r="H43" s="5"/>
      <c r="I43" s="5"/>
      <c r="J43" s="185"/>
      <c r="L43" s="177" t="s">
        <v>34</v>
      </c>
      <c r="M43" s="177"/>
      <c r="N43" s="177"/>
      <c r="O43" s="5"/>
      <c r="P43" s="8"/>
      <c r="Q43" s="176"/>
      <c r="R43" s="8"/>
      <c r="S43" s="8"/>
      <c r="T43" s="176"/>
      <c r="U43" s="8"/>
    </row>
    <row r="44" spans="2:21" ht="13.5" customHeight="1" x14ac:dyDescent="0.15">
      <c r="B44" s="5"/>
      <c r="C44" s="185"/>
      <c r="E44" s="178">
        <f>業務種別</f>
        <v>0</v>
      </c>
      <c r="F44" s="178"/>
      <c r="G44" s="178"/>
      <c r="H44" s="5"/>
      <c r="I44" s="5"/>
      <c r="J44" s="185"/>
      <c r="L44" s="178">
        <f>業務種別</f>
        <v>0</v>
      </c>
      <c r="M44" s="178"/>
      <c r="N44" s="178"/>
      <c r="O44" s="5"/>
      <c r="P44" s="8"/>
      <c r="Q44" s="176"/>
      <c r="R44" s="8"/>
      <c r="S44" s="8"/>
      <c r="T44" s="176"/>
      <c r="U44" s="8"/>
    </row>
    <row r="45" spans="2:21" ht="10.9" customHeight="1" x14ac:dyDescent="0.15">
      <c r="B45" s="5"/>
      <c r="C45" s="185"/>
      <c r="E45" s="9" t="s">
        <v>21</v>
      </c>
      <c r="F45" s="180">
        <f>受注者</f>
        <v>0</v>
      </c>
      <c r="G45" s="180"/>
      <c r="H45" s="5"/>
      <c r="I45" s="5"/>
      <c r="J45" s="185"/>
      <c r="L45" s="9" t="s">
        <v>21</v>
      </c>
      <c r="M45" s="180">
        <f>受注者</f>
        <v>0</v>
      </c>
      <c r="N45" s="180"/>
      <c r="O45" s="5"/>
      <c r="P45" s="8"/>
      <c r="Q45" s="176"/>
      <c r="R45" s="8"/>
      <c r="S45" s="8"/>
      <c r="T45" s="176"/>
      <c r="U45" s="8"/>
    </row>
    <row r="46" spans="2:21" ht="10.9" customHeight="1" x14ac:dyDescent="0.15">
      <c r="B46" s="5"/>
      <c r="C46" s="185"/>
      <c r="E46" s="64" t="s">
        <v>66</v>
      </c>
      <c r="F46" s="187">
        <f>発行申請書!$AB$40</f>
        <v>0</v>
      </c>
      <c r="G46" s="180"/>
      <c r="H46" s="5"/>
      <c r="I46" s="5"/>
      <c r="J46" s="185"/>
      <c r="L46" s="64" t="s">
        <v>66</v>
      </c>
      <c r="M46" s="187">
        <f>発行申請書!$AB$40</f>
        <v>0</v>
      </c>
      <c r="N46" s="180"/>
      <c r="O46" s="5"/>
      <c r="P46" s="8"/>
      <c r="Q46" s="176"/>
      <c r="R46" s="8"/>
      <c r="S46" s="8"/>
      <c r="T46" s="176"/>
      <c r="U46" s="8"/>
    </row>
    <row r="47" spans="2:21" ht="10.9" customHeight="1" x14ac:dyDescent="0.15">
      <c r="B47" s="5"/>
      <c r="C47" s="185"/>
      <c r="E47" s="55" t="s">
        <v>23</v>
      </c>
      <c r="F47" s="183">
        <f>ふり37</f>
        <v>0</v>
      </c>
      <c r="G47" s="183"/>
      <c r="H47" s="5"/>
      <c r="I47" s="5"/>
      <c r="J47" s="185"/>
      <c r="L47" s="55" t="s">
        <v>23</v>
      </c>
      <c r="M47" s="183">
        <f>ふり38</f>
        <v>0</v>
      </c>
      <c r="N47" s="183"/>
      <c r="O47" s="5"/>
      <c r="P47" s="8"/>
      <c r="Q47" s="176"/>
      <c r="R47" s="8"/>
      <c r="S47" s="8"/>
      <c r="T47" s="176"/>
      <c r="U47" s="8"/>
    </row>
    <row r="48" spans="2:21" ht="10.9" customHeight="1" x14ac:dyDescent="0.15">
      <c r="B48" s="5"/>
      <c r="C48" s="186"/>
      <c r="E48" s="9" t="s">
        <v>35</v>
      </c>
      <c r="F48" s="180">
        <f>氏名37</f>
        <v>0</v>
      </c>
      <c r="G48" s="180"/>
      <c r="H48" s="5"/>
      <c r="I48" s="5"/>
      <c r="J48" s="186"/>
      <c r="L48" s="9" t="s">
        <v>35</v>
      </c>
      <c r="M48" s="180">
        <f>氏名38</f>
        <v>0</v>
      </c>
      <c r="N48" s="180"/>
      <c r="O48" s="5"/>
      <c r="P48" s="8"/>
      <c r="Q48" s="176"/>
      <c r="R48" s="8"/>
      <c r="S48" s="8"/>
      <c r="T48" s="176"/>
      <c r="U48" s="8"/>
    </row>
    <row r="49" spans="2:21" x14ac:dyDescent="0.15">
      <c r="B49" s="5"/>
      <c r="C49" s="181" t="s">
        <v>36</v>
      </c>
      <c r="D49" s="181"/>
      <c r="E49" s="181"/>
      <c r="F49" s="181"/>
      <c r="G49" s="181"/>
      <c r="H49" s="5"/>
      <c r="I49" s="5"/>
      <c r="J49" s="181" t="s">
        <v>36</v>
      </c>
      <c r="K49" s="181"/>
      <c r="L49" s="181"/>
      <c r="M49" s="181"/>
      <c r="N49" s="181"/>
      <c r="O49" s="5"/>
      <c r="P49" s="8"/>
      <c r="Q49" s="176"/>
      <c r="R49" s="8"/>
      <c r="S49" s="8"/>
      <c r="T49" s="176"/>
      <c r="U49" s="8"/>
    </row>
    <row r="50" spans="2:21" x14ac:dyDescent="0.15">
      <c r="B50" s="5"/>
      <c r="C50" s="11" t="s">
        <v>17</v>
      </c>
      <c r="D50" s="55" t="s">
        <v>37</v>
      </c>
      <c r="E50" s="179" t="str">
        <f>IF(発行年月日="","令和　年　月　日",発行年月日)</f>
        <v>令和　年　月　日</v>
      </c>
      <c r="F50" s="179"/>
      <c r="G50" s="12"/>
      <c r="H50" s="47"/>
      <c r="I50" s="47"/>
      <c r="J50" s="11" t="s">
        <v>17</v>
      </c>
      <c r="K50" s="55" t="s">
        <v>37</v>
      </c>
      <c r="L50" s="179" t="str">
        <f>IF(発行年月日="","令和　年　月　日",発行年月日)</f>
        <v>令和　年　月　日</v>
      </c>
      <c r="M50" s="179"/>
      <c r="N50" s="12"/>
      <c r="O50" s="5"/>
      <c r="P50" s="8"/>
      <c r="Q50" s="176"/>
      <c r="R50" s="8"/>
      <c r="S50" s="8"/>
      <c r="T50" s="176"/>
      <c r="U50" s="8"/>
    </row>
    <row r="51" spans="2:21" x14ac:dyDescent="0.15">
      <c r="B51" s="5"/>
      <c r="C51" s="11" t="s">
        <v>38</v>
      </c>
      <c r="D51" s="55" t="s">
        <v>37</v>
      </c>
      <c r="E51" s="179" t="str">
        <f>IF(有効期限="","令和　年　月　日",有効期限)</f>
        <v>令和　年　月　日</v>
      </c>
      <c r="F51" s="179"/>
      <c r="G51" s="12"/>
      <c r="H51" s="47"/>
      <c r="I51" s="47"/>
      <c r="J51" s="11" t="s">
        <v>38</v>
      </c>
      <c r="K51" s="55" t="s">
        <v>37</v>
      </c>
      <c r="L51" s="179" t="str">
        <f>IF(有効期限="","令和　年　月　日",有効期限)</f>
        <v>令和　年　月　日</v>
      </c>
      <c r="M51" s="179"/>
      <c r="N51" s="12"/>
      <c r="O51" s="5"/>
      <c r="P51" s="8"/>
      <c r="Q51" s="176"/>
      <c r="R51" s="8"/>
      <c r="S51" s="8"/>
      <c r="T51" s="176"/>
      <c r="U51" s="8"/>
    </row>
    <row r="52" spans="2:21" ht="20.25" customHeight="1" x14ac:dyDescent="0.2">
      <c r="B52" s="5"/>
      <c r="C52" s="182" t="s">
        <v>39</v>
      </c>
      <c r="D52" s="182"/>
      <c r="E52" s="182"/>
      <c r="F52" s="182"/>
      <c r="G52" s="13"/>
      <c r="H52" s="5"/>
      <c r="I52" s="5"/>
      <c r="J52" s="182" t="s">
        <v>39</v>
      </c>
      <c r="K52" s="182"/>
      <c r="L52" s="182"/>
      <c r="M52" s="182"/>
      <c r="N52" s="13"/>
      <c r="O52" s="5"/>
      <c r="P52" s="8"/>
      <c r="Q52" s="176"/>
      <c r="R52" s="8"/>
      <c r="S52" s="8"/>
      <c r="T52" s="176"/>
      <c r="U52" s="8"/>
    </row>
    <row r="53" spans="2:21" ht="9" customHeight="1" x14ac:dyDescent="0.15">
      <c r="B53" s="5"/>
      <c r="C53" s="5"/>
      <c r="D53" s="5"/>
      <c r="E53" s="6"/>
      <c r="F53" s="5"/>
      <c r="G53" s="5"/>
      <c r="H53" s="5"/>
      <c r="I53" s="5"/>
      <c r="J53" s="5"/>
      <c r="K53" s="5"/>
      <c r="L53" s="6"/>
      <c r="M53" s="5"/>
      <c r="N53" s="5"/>
      <c r="O53" s="5"/>
      <c r="P53" s="8"/>
      <c r="Q53" s="8"/>
      <c r="R53" s="8"/>
      <c r="S53" s="8"/>
      <c r="T53" s="8"/>
      <c r="U53" s="8"/>
    </row>
    <row r="54" spans="2:21" ht="9" customHeight="1" x14ac:dyDescent="0.15">
      <c r="B54" s="5"/>
      <c r="C54" s="5"/>
      <c r="D54" s="5"/>
      <c r="E54" s="6"/>
      <c r="F54" s="5"/>
      <c r="G54" s="5"/>
      <c r="H54" s="5"/>
      <c r="I54" s="5"/>
      <c r="J54" s="5"/>
      <c r="K54" s="5"/>
      <c r="L54" s="6"/>
      <c r="M54" s="5"/>
      <c r="N54" s="5"/>
      <c r="O54" s="5"/>
      <c r="P54" s="7"/>
      <c r="Q54" s="8"/>
      <c r="R54" s="8"/>
      <c r="S54" s="7"/>
      <c r="T54" s="8"/>
      <c r="U54" s="8"/>
    </row>
    <row r="55" spans="2:21" ht="13.5" customHeight="1" x14ac:dyDescent="0.15">
      <c r="B55" s="5"/>
      <c r="C55" s="184" t="s">
        <v>46</v>
      </c>
      <c r="E55" s="15"/>
      <c r="F55" s="5"/>
      <c r="G55" s="51">
        <f>番号39</f>
        <v>0</v>
      </c>
      <c r="H55" s="5"/>
      <c r="I55" s="15"/>
      <c r="J55" s="184" t="s">
        <v>46</v>
      </c>
      <c r="L55" s="15"/>
      <c r="M55" s="5"/>
      <c r="N55" s="51">
        <f>番号40</f>
        <v>0</v>
      </c>
      <c r="O55" s="5"/>
      <c r="P55" s="8"/>
      <c r="Q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5" s="8"/>
      <c r="S55" s="8"/>
      <c r="T55" s="175"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5" s="8"/>
    </row>
    <row r="56" spans="2:21" ht="23.25" customHeight="1" x14ac:dyDescent="0.2">
      <c r="B56" s="5"/>
      <c r="C56" s="185"/>
      <c r="E56" s="177" t="s">
        <v>34</v>
      </c>
      <c r="F56" s="177"/>
      <c r="G56" s="177"/>
      <c r="H56" s="5"/>
      <c r="I56" s="15"/>
      <c r="J56" s="185"/>
      <c r="L56" s="177" t="s">
        <v>34</v>
      </c>
      <c r="M56" s="177"/>
      <c r="N56" s="177"/>
      <c r="O56" s="5"/>
      <c r="P56" s="8"/>
      <c r="Q56" s="176"/>
      <c r="R56" s="8"/>
      <c r="S56" s="8"/>
      <c r="T56" s="176"/>
      <c r="U56" s="8"/>
    </row>
    <row r="57" spans="2:21" ht="13.5" customHeight="1" x14ac:dyDescent="0.15">
      <c r="B57" s="5"/>
      <c r="C57" s="185"/>
      <c r="E57" s="178">
        <f>業務種別</f>
        <v>0</v>
      </c>
      <c r="F57" s="178"/>
      <c r="G57" s="178"/>
      <c r="H57" s="5"/>
      <c r="I57" s="15"/>
      <c r="J57" s="185"/>
      <c r="L57" s="178">
        <f>業務種別</f>
        <v>0</v>
      </c>
      <c r="M57" s="178"/>
      <c r="N57" s="178"/>
      <c r="O57" s="5"/>
      <c r="P57" s="8"/>
      <c r="Q57" s="176"/>
      <c r="R57" s="8"/>
      <c r="S57" s="8"/>
      <c r="T57" s="176"/>
      <c r="U57" s="8"/>
    </row>
    <row r="58" spans="2:21" ht="10.9" customHeight="1" x14ac:dyDescent="0.15">
      <c r="B58" s="5"/>
      <c r="C58" s="185"/>
      <c r="E58" s="9" t="s">
        <v>21</v>
      </c>
      <c r="F58" s="180">
        <f>受注者</f>
        <v>0</v>
      </c>
      <c r="G58" s="180"/>
      <c r="H58" s="5"/>
      <c r="I58" s="15"/>
      <c r="J58" s="185"/>
      <c r="L58" s="9" t="s">
        <v>21</v>
      </c>
      <c r="M58" s="180">
        <f>受注者</f>
        <v>0</v>
      </c>
      <c r="N58" s="180"/>
      <c r="O58" s="5"/>
      <c r="P58" s="8"/>
      <c r="Q58" s="176"/>
      <c r="R58" s="8"/>
      <c r="S58" s="8"/>
      <c r="T58" s="176"/>
      <c r="U58" s="8"/>
    </row>
    <row r="59" spans="2:21" ht="10.9" customHeight="1" x14ac:dyDescent="0.15">
      <c r="B59" s="5"/>
      <c r="C59" s="185"/>
      <c r="E59" s="64" t="s">
        <v>66</v>
      </c>
      <c r="F59" s="187">
        <f>発行申請書!$AB$40</f>
        <v>0</v>
      </c>
      <c r="G59" s="180"/>
      <c r="H59" s="5"/>
      <c r="I59" s="15"/>
      <c r="J59" s="185"/>
      <c r="L59" s="64" t="s">
        <v>66</v>
      </c>
      <c r="M59" s="187">
        <f>発行申請書!$AB$40</f>
        <v>0</v>
      </c>
      <c r="N59" s="180"/>
      <c r="O59" s="5"/>
      <c r="P59" s="8"/>
      <c r="Q59" s="176"/>
      <c r="R59" s="8"/>
      <c r="S59" s="8"/>
      <c r="T59" s="176"/>
      <c r="U59" s="8"/>
    </row>
    <row r="60" spans="2:21" ht="10.9" customHeight="1" x14ac:dyDescent="0.15">
      <c r="B60" s="5"/>
      <c r="C60" s="185"/>
      <c r="E60" s="55" t="s">
        <v>23</v>
      </c>
      <c r="F60" s="183">
        <f>ふり39</f>
        <v>0</v>
      </c>
      <c r="G60" s="183"/>
      <c r="H60" s="5"/>
      <c r="I60" s="15"/>
      <c r="J60" s="185"/>
      <c r="L60" s="55" t="s">
        <v>23</v>
      </c>
      <c r="M60" s="183">
        <f>ふり40</f>
        <v>0</v>
      </c>
      <c r="N60" s="183"/>
      <c r="O60" s="5"/>
      <c r="P60" s="8"/>
      <c r="Q60" s="176"/>
      <c r="R60" s="8"/>
      <c r="S60" s="8"/>
      <c r="T60" s="176"/>
      <c r="U60" s="8"/>
    </row>
    <row r="61" spans="2:21" ht="10.9" customHeight="1" x14ac:dyDescent="0.15">
      <c r="B61" s="5"/>
      <c r="C61" s="186"/>
      <c r="E61" s="9" t="s">
        <v>35</v>
      </c>
      <c r="F61" s="180">
        <f>氏名39</f>
        <v>0</v>
      </c>
      <c r="G61" s="180"/>
      <c r="H61" s="5"/>
      <c r="I61" s="15"/>
      <c r="J61" s="186"/>
      <c r="L61" s="9" t="s">
        <v>35</v>
      </c>
      <c r="M61" s="180">
        <f>氏名40</f>
        <v>0</v>
      </c>
      <c r="N61" s="180"/>
      <c r="O61" s="5"/>
      <c r="P61" s="8"/>
      <c r="Q61" s="176"/>
      <c r="R61" s="8"/>
      <c r="S61" s="8"/>
      <c r="T61" s="176"/>
      <c r="U61" s="8"/>
    </row>
    <row r="62" spans="2:21" x14ac:dyDescent="0.15">
      <c r="B62" s="5"/>
      <c r="C62" s="181" t="s">
        <v>36</v>
      </c>
      <c r="D62" s="181"/>
      <c r="E62" s="181"/>
      <c r="F62" s="181"/>
      <c r="G62" s="181"/>
      <c r="H62" s="5"/>
      <c r="I62" s="5"/>
      <c r="J62" s="181" t="s">
        <v>36</v>
      </c>
      <c r="K62" s="181"/>
      <c r="L62" s="181"/>
      <c r="M62" s="181"/>
      <c r="N62" s="181"/>
      <c r="O62" s="5"/>
      <c r="P62" s="8"/>
      <c r="Q62" s="176"/>
      <c r="R62" s="8"/>
      <c r="S62" s="8"/>
      <c r="T62" s="176"/>
      <c r="U62" s="8"/>
    </row>
    <row r="63" spans="2:21" x14ac:dyDescent="0.15">
      <c r="B63" s="5"/>
      <c r="C63" s="11" t="s">
        <v>17</v>
      </c>
      <c r="D63" s="55" t="s">
        <v>37</v>
      </c>
      <c r="E63" s="179" t="str">
        <f>IF(発行年月日="","令和　年　月　日",発行年月日)</f>
        <v>令和　年　月　日</v>
      </c>
      <c r="F63" s="179"/>
      <c r="G63" s="12"/>
      <c r="H63" s="47"/>
      <c r="I63" s="47"/>
      <c r="J63" s="11" t="s">
        <v>17</v>
      </c>
      <c r="K63" s="55" t="s">
        <v>37</v>
      </c>
      <c r="L63" s="179" t="str">
        <f>IF(発行年月日="","令和　年　月　日",発行年月日)</f>
        <v>令和　年　月　日</v>
      </c>
      <c r="M63" s="179"/>
      <c r="N63" s="12"/>
      <c r="O63" s="5"/>
      <c r="P63" s="8"/>
      <c r="Q63" s="176"/>
      <c r="R63" s="8"/>
      <c r="S63" s="8"/>
      <c r="T63" s="176"/>
      <c r="U63" s="8"/>
    </row>
    <row r="64" spans="2:21" x14ac:dyDescent="0.15">
      <c r="B64" s="5"/>
      <c r="C64" s="11" t="s">
        <v>38</v>
      </c>
      <c r="D64" s="55" t="s">
        <v>37</v>
      </c>
      <c r="E64" s="179" t="str">
        <f>IF(有効期限="","令和　年　月　日",有効期限)</f>
        <v>令和　年　月　日</v>
      </c>
      <c r="F64" s="179"/>
      <c r="G64" s="12"/>
      <c r="H64" s="47"/>
      <c r="I64" s="47"/>
      <c r="J64" s="11" t="s">
        <v>38</v>
      </c>
      <c r="K64" s="55" t="s">
        <v>37</v>
      </c>
      <c r="L64" s="179" t="str">
        <f>IF(有効期限="","令和　年　月　日",有効期限)</f>
        <v>令和　年　月　日</v>
      </c>
      <c r="M64" s="179"/>
      <c r="N64" s="12"/>
      <c r="O64" s="5"/>
      <c r="P64" s="8"/>
      <c r="Q64" s="176"/>
      <c r="R64" s="8"/>
      <c r="S64" s="8"/>
      <c r="T64" s="176"/>
      <c r="U64" s="8"/>
    </row>
    <row r="65" spans="2:21" ht="20.25" customHeight="1" x14ac:dyDescent="0.2">
      <c r="B65" s="5"/>
      <c r="C65" s="182" t="s">
        <v>39</v>
      </c>
      <c r="D65" s="182"/>
      <c r="E65" s="182"/>
      <c r="F65" s="182"/>
      <c r="G65" s="13"/>
      <c r="H65" s="5"/>
      <c r="I65" s="5"/>
      <c r="J65" s="182" t="s">
        <v>39</v>
      </c>
      <c r="K65" s="182"/>
      <c r="L65" s="182"/>
      <c r="M65" s="182"/>
      <c r="N65" s="13"/>
      <c r="O65" s="5"/>
      <c r="P65" s="8"/>
      <c r="Q65" s="176"/>
      <c r="R65" s="8"/>
      <c r="S65" s="8"/>
      <c r="T65" s="176"/>
      <c r="U65" s="8"/>
    </row>
    <row r="66" spans="2:21" ht="9" customHeight="1" x14ac:dyDescent="0.15">
      <c r="B66" s="5"/>
      <c r="C66" s="5"/>
      <c r="D66" s="5"/>
      <c r="E66" s="6"/>
      <c r="F66" s="5"/>
      <c r="G66" s="5"/>
      <c r="H66" s="5"/>
      <c r="I66" s="5"/>
      <c r="J66" s="5"/>
      <c r="K66" s="5"/>
      <c r="L66" s="6"/>
      <c r="M66" s="5"/>
      <c r="N66" s="5"/>
      <c r="O66" s="5"/>
      <c r="P66" s="8"/>
      <c r="Q66" s="8"/>
      <c r="R66" s="8"/>
      <c r="S66" s="8"/>
      <c r="T66" s="8"/>
      <c r="U66" s="8"/>
    </row>
    <row r="69" spans="2:21" x14ac:dyDescent="0.15">
      <c r="B69" s="4"/>
      <c r="C69" s="4"/>
      <c r="D69" s="4"/>
    </row>
    <row r="70" spans="2:21" x14ac:dyDescent="0.15">
      <c r="B70" s="4"/>
      <c r="C70" s="45"/>
      <c r="D70" s="4"/>
    </row>
    <row r="71" spans="2:21" x14ac:dyDescent="0.15">
      <c r="B71" s="4"/>
      <c r="C71" s="45"/>
      <c r="D71" s="4"/>
    </row>
    <row r="72" spans="2:21" x14ac:dyDescent="0.15">
      <c r="B72" s="4"/>
      <c r="C72" s="45"/>
      <c r="D72" s="4"/>
    </row>
    <row r="73" spans="2:21" x14ac:dyDescent="0.15">
      <c r="B73" s="4"/>
      <c r="C73" s="45"/>
      <c r="D73" s="4"/>
    </row>
    <row r="74" spans="2:21" x14ac:dyDescent="0.15">
      <c r="B74" s="4"/>
      <c r="C74" s="45"/>
      <c r="D74" s="4"/>
    </row>
    <row r="75" spans="2:21" x14ac:dyDescent="0.15">
      <c r="B75" s="4"/>
      <c r="C75" s="45"/>
      <c r="D75" s="4"/>
    </row>
    <row r="76" spans="2:21" x14ac:dyDescent="0.15">
      <c r="B76" s="4"/>
      <c r="C76" s="4"/>
      <c r="D76" s="4"/>
    </row>
  </sheetData>
  <sheetProtection selectLockedCells="1"/>
  <protectedRanges>
    <protectedRange sqref="C3 J3 C16 J16 C29 J29 C42 J42 C55 J55" name="従事者証画像貼付枠"/>
  </protectedRanges>
  <mergeCells count="120">
    <mergeCell ref="C62:G62"/>
    <mergeCell ref="J62:N62"/>
    <mergeCell ref="C55:C61"/>
    <mergeCell ref="J55:J61"/>
    <mergeCell ref="Q55:Q65"/>
    <mergeCell ref="T55:T65"/>
    <mergeCell ref="E56:G56"/>
    <mergeCell ref="L56:N56"/>
    <mergeCell ref="E57:G57"/>
    <mergeCell ref="L57:N57"/>
    <mergeCell ref="F58:G58"/>
    <mergeCell ref="M58:N58"/>
    <mergeCell ref="E64:F64"/>
    <mergeCell ref="L64:M64"/>
    <mergeCell ref="C65:F65"/>
    <mergeCell ref="J65:M65"/>
    <mergeCell ref="F59:G59"/>
    <mergeCell ref="M59:N59"/>
    <mergeCell ref="E50:F50"/>
    <mergeCell ref="L50:M50"/>
    <mergeCell ref="E51:F51"/>
    <mergeCell ref="L51:M51"/>
    <mergeCell ref="C52:F52"/>
    <mergeCell ref="J52:M52"/>
    <mergeCell ref="T42:T52"/>
    <mergeCell ref="E63:F63"/>
    <mergeCell ref="L63:M63"/>
    <mergeCell ref="F60:G60"/>
    <mergeCell ref="M60:N60"/>
    <mergeCell ref="F61:G61"/>
    <mergeCell ref="C49:G49"/>
    <mergeCell ref="J49:N49"/>
    <mergeCell ref="C42:C48"/>
    <mergeCell ref="J42:J48"/>
    <mergeCell ref="Q42:Q52"/>
    <mergeCell ref="E43:G43"/>
    <mergeCell ref="L43:N43"/>
    <mergeCell ref="E44:G44"/>
    <mergeCell ref="L44:N44"/>
    <mergeCell ref="F45:G45"/>
    <mergeCell ref="M45:N45"/>
    <mergeCell ref="M61:N61"/>
    <mergeCell ref="M35:N35"/>
    <mergeCell ref="C36:G36"/>
    <mergeCell ref="J36:N36"/>
    <mergeCell ref="C29:C35"/>
    <mergeCell ref="J29:J35"/>
    <mergeCell ref="F47:G47"/>
    <mergeCell ref="M47:N47"/>
    <mergeCell ref="F48:G48"/>
    <mergeCell ref="M48:N48"/>
    <mergeCell ref="F33:G33"/>
    <mergeCell ref="M33:N33"/>
    <mergeCell ref="F46:G46"/>
    <mergeCell ref="M46:N46"/>
    <mergeCell ref="Q29:Q39"/>
    <mergeCell ref="T29:T39"/>
    <mergeCell ref="E30:G30"/>
    <mergeCell ref="L30:N30"/>
    <mergeCell ref="E31:G31"/>
    <mergeCell ref="L31:N31"/>
    <mergeCell ref="F32:G32"/>
    <mergeCell ref="M32:N32"/>
    <mergeCell ref="E24:F24"/>
    <mergeCell ref="L24:M24"/>
    <mergeCell ref="E25:F25"/>
    <mergeCell ref="L25:M25"/>
    <mergeCell ref="C26:F26"/>
    <mergeCell ref="J26:M26"/>
    <mergeCell ref="T16:T26"/>
    <mergeCell ref="E37:F37"/>
    <mergeCell ref="L37:M37"/>
    <mergeCell ref="E38:F38"/>
    <mergeCell ref="L38:M38"/>
    <mergeCell ref="C39:F39"/>
    <mergeCell ref="J39:M39"/>
    <mergeCell ref="F34:G34"/>
    <mergeCell ref="M34:N34"/>
    <mergeCell ref="F35:G35"/>
    <mergeCell ref="F21:G21"/>
    <mergeCell ref="M21:N21"/>
    <mergeCell ref="F22:G22"/>
    <mergeCell ref="M22:N22"/>
    <mergeCell ref="C23:G23"/>
    <mergeCell ref="J23:N23"/>
    <mergeCell ref="C16:C22"/>
    <mergeCell ref="J16:J22"/>
    <mergeCell ref="Q16:Q26"/>
    <mergeCell ref="E17:G17"/>
    <mergeCell ref="L17:N17"/>
    <mergeCell ref="E18:G18"/>
    <mergeCell ref="L18:N18"/>
    <mergeCell ref="F19:G19"/>
    <mergeCell ref="M19:N19"/>
    <mergeCell ref="F20:G20"/>
    <mergeCell ref="M20:N20"/>
    <mergeCell ref="Q3:Q13"/>
    <mergeCell ref="T3:T13"/>
    <mergeCell ref="E4:G4"/>
    <mergeCell ref="L4:N4"/>
    <mergeCell ref="E5:G5"/>
    <mergeCell ref="L5:N5"/>
    <mergeCell ref="F6:G6"/>
    <mergeCell ref="M6:N6"/>
    <mergeCell ref="E11:F11"/>
    <mergeCell ref="L11:M11"/>
    <mergeCell ref="E12:F12"/>
    <mergeCell ref="L12:M12"/>
    <mergeCell ref="C13:F13"/>
    <mergeCell ref="J13:M13"/>
    <mergeCell ref="F8:G8"/>
    <mergeCell ref="M8:N8"/>
    <mergeCell ref="F9:G9"/>
    <mergeCell ref="M9:N9"/>
    <mergeCell ref="C10:G10"/>
    <mergeCell ref="J10:N10"/>
    <mergeCell ref="C3:C9"/>
    <mergeCell ref="J3:J9"/>
    <mergeCell ref="F7:G7"/>
    <mergeCell ref="M7:N7"/>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129</vt:i4>
      </vt:variant>
    </vt:vector>
  </HeadingPairs>
  <TitlesOfParts>
    <vt:vector size="134" baseType="lpstr">
      <vt:lpstr>発行申請書</vt:lpstr>
      <vt:lpstr>業務従事者証（1～10）</vt:lpstr>
      <vt:lpstr>業務従事者証（11～20）</vt:lpstr>
      <vt:lpstr>業務従事者証（21～30）</vt:lpstr>
      <vt:lpstr>業務従事者証（31～40）</vt:lpstr>
      <vt:lpstr>'業務従事者証（1～10）'!Print_Area</vt:lpstr>
      <vt:lpstr>'業務従事者証（11～20）'!Print_Area</vt:lpstr>
      <vt:lpstr>'業務従事者証（21～30）'!Print_Area</vt:lpstr>
      <vt:lpstr>'業務従事者証（31～40）'!Print_Area</vt:lpstr>
      <vt:lpstr>発行申請書!Print_Area</vt:lpstr>
      <vt:lpstr>ふり1</vt:lpstr>
      <vt:lpstr>ふり10</vt:lpstr>
      <vt:lpstr>ふり11</vt:lpstr>
      <vt:lpstr>ふり12</vt:lpstr>
      <vt:lpstr>ふり13</vt:lpstr>
      <vt:lpstr>ふり14</vt:lpstr>
      <vt:lpstr>ふり15</vt:lpstr>
      <vt:lpstr>ふり16</vt:lpstr>
      <vt:lpstr>ふり17</vt:lpstr>
      <vt:lpstr>ふり18</vt:lpstr>
      <vt:lpstr>ふり19</vt:lpstr>
      <vt:lpstr>ふり2</vt:lpstr>
      <vt:lpstr>ふり20</vt:lpstr>
      <vt:lpstr>ふり21</vt:lpstr>
      <vt:lpstr>ふり22</vt:lpstr>
      <vt:lpstr>ふり23</vt:lpstr>
      <vt:lpstr>ふり24</vt:lpstr>
      <vt:lpstr>ふり25</vt:lpstr>
      <vt:lpstr>ふり26</vt:lpstr>
      <vt:lpstr>ふり27</vt:lpstr>
      <vt:lpstr>ふり28</vt:lpstr>
      <vt:lpstr>ふり29</vt:lpstr>
      <vt:lpstr>ふり3</vt:lpstr>
      <vt:lpstr>ふり30</vt:lpstr>
      <vt:lpstr>ふり31</vt:lpstr>
      <vt:lpstr>ふり32</vt:lpstr>
      <vt:lpstr>ふり33</vt:lpstr>
      <vt:lpstr>ふり34</vt:lpstr>
      <vt:lpstr>ふり35</vt:lpstr>
      <vt:lpstr>ふり36</vt:lpstr>
      <vt:lpstr>ふり37</vt:lpstr>
      <vt:lpstr>ふり38</vt:lpstr>
      <vt:lpstr>ふり39</vt:lpstr>
      <vt:lpstr>ふり4</vt:lpstr>
      <vt:lpstr>ふり40</vt:lpstr>
      <vt:lpstr>ふり5</vt:lpstr>
      <vt:lpstr>ふり6</vt:lpstr>
      <vt:lpstr>ふり7</vt:lpstr>
      <vt:lpstr>ふり8</vt:lpstr>
      <vt:lpstr>ふり9</vt:lpstr>
      <vt:lpstr>業務種別</vt:lpstr>
      <vt:lpstr>氏名1</vt:lpstr>
      <vt:lpstr>氏名10</vt:lpstr>
      <vt:lpstr>氏名11</vt:lpstr>
      <vt:lpstr>氏名12</vt:lpstr>
      <vt:lpstr>氏名13</vt:lpstr>
      <vt:lpstr>氏名14</vt:lpstr>
      <vt:lpstr>氏名15</vt:lpstr>
      <vt:lpstr>氏名16</vt:lpstr>
      <vt:lpstr>氏名17</vt:lpstr>
      <vt:lpstr>氏名18</vt:lpstr>
      <vt:lpstr>氏名19</vt:lpstr>
      <vt:lpstr>氏名2</vt:lpstr>
      <vt:lpstr>氏名20</vt:lpstr>
      <vt:lpstr>氏名21</vt:lpstr>
      <vt:lpstr>氏名22</vt:lpstr>
      <vt:lpstr>氏名23</vt:lpstr>
      <vt:lpstr>氏名24</vt:lpstr>
      <vt:lpstr>氏名25</vt:lpstr>
      <vt:lpstr>氏名26</vt:lpstr>
      <vt:lpstr>氏名27</vt:lpstr>
      <vt:lpstr>氏名28</vt:lpstr>
      <vt:lpstr>氏名29</vt:lpstr>
      <vt:lpstr>氏名3</vt:lpstr>
      <vt:lpstr>氏名30</vt:lpstr>
      <vt:lpstr>氏名31</vt:lpstr>
      <vt:lpstr>氏名32</vt:lpstr>
      <vt:lpstr>氏名33</vt:lpstr>
      <vt:lpstr>氏名34</vt:lpstr>
      <vt:lpstr>氏名35</vt:lpstr>
      <vt:lpstr>氏名36</vt:lpstr>
      <vt:lpstr>氏名37</vt:lpstr>
      <vt:lpstr>氏名38</vt:lpstr>
      <vt:lpstr>氏名39</vt:lpstr>
      <vt:lpstr>氏名4</vt:lpstr>
      <vt:lpstr>氏名40</vt:lpstr>
      <vt:lpstr>氏名5</vt:lpstr>
      <vt:lpstr>氏名6</vt:lpstr>
      <vt:lpstr>氏名7</vt:lpstr>
      <vt:lpstr>氏名8</vt:lpstr>
      <vt:lpstr>氏名9</vt:lpstr>
      <vt:lpstr>受注者</vt:lpstr>
      <vt:lpstr>発行年月日</vt:lpstr>
      <vt:lpstr>番号1</vt:lpstr>
      <vt:lpstr>番号10</vt:lpstr>
      <vt:lpstr>番号11</vt:lpstr>
      <vt:lpstr>番号12</vt:lpstr>
      <vt:lpstr>番号13</vt:lpstr>
      <vt:lpstr>番号14</vt:lpstr>
      <vt:lpstr>番号15</vt:lpstr>
      <vt:lpstr>番号16</vt:lpstr>
      <vt:lpstr>番号17</vt:lpstr>
      <vt:lpstr>番号18</vt:lpstr>
      <vt:lpstr>番号19</vt:lpstr>
      <vt:lpstr>番号2</vt:lpstr>
      <vt:lpstr>番号20</vt:lpstr>
      <vt:lpstr>番号21</vt:lpstr>
      <vt:lpstr>番号22</vt:lpstr>
      <vt:lpstr>番号23</vt:lpstr>
      <vt:lpstr>番号24</vt:lpstr>
      <vt:lpstr>番号25</vt:lpstr>
      <vt:lpstr>番号26</vt:lpstr>
      <vt:lpstr>番号27</vt:lpstr>
      <vt:lpstr>番号28</vt:lpstr>
      <vt:lpstr>番号29</vt:lpstr>
      <vt:lpstr>番号3</vt:lpstr>
      <vt:lpstr>番号30</vt:lpstr>
      <vt:lpstr>番号31</vt:lpstr>
      <vt:lpstr>番号32</vt:lpstr>
      <vt:lpstr>番号33</vt:lpstr>
      <vt:lpstr>番号34</vt:lpstr>
      <vt:lpstr>番号35</vt:lpstr>
      <vt:lpstr>番号36</vt:lpstr>
      <vt:lpstr>番号37</vt:lpstr>
      <vt:lpstr>番号38</vt:lpstr>
      <vt:lpstr>番号39</vt:lpstr>
      <vt:lpstr>番号4</vt:lpstr>
      <vt:lpstr>番号40</vt:lpstr>
      <vt:lpstr>番号5</vt:lpstr>
      <vt:lpstr>番号6</vt:lpstr>
      <vt:lpstr>番号7</vt:lpstr>
      <vt:lpstr>番号8</vt:lpstr>
      <vt:lpstr>番号9</vt:lpstr>
      <vt:lpstr>有効期限</vt:lpstr>
    </vt:vector>
  </TitlesOfParts>
  <Company>岡山市水道局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児子　伸一</dc:creator>
  <cp:lastModifiedBy>蔦野　早桜里</cp:lastModifiedBy>
  <cp:lastPrinted>2026-03-16T04:20:47Z</cp:lastPrinted>
  <dcterms:created xsi:type="dcterms:W3CDTF">2021-01-27T01:28:41Z</dcterms:created>
  <dcterms:modified xsi:type="dcterms:W3CDTF">2026-03-31T00:14:43Z</dcterms:modified>
</cp:coreProperties>
</file>